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5" activeTab="7"/>
  </bookViews>
  <sheets>
    <sheet name="部门整体支出绩效评价基础数据表" sheetId="1" r:id="rId1"/>
    <sheet name="部门整体支出绩效自评表" sheetId="2" r:id="rId2"/>
    <sheet name="业务工作经费项目支出绩效自评表" sheetId="3" r:id="rId3"/>
    <sheet name="其他事业发展资金项目支出绩效自评表" sheetId="4" r:id="rId4"/>
    <sheet name="其他运转类项目支出绩效自评表" sheetId="5" r:id="rId5"/>
    <sheet name="现代农业农村发展专项资金绩效自评表" sheetId="6" r:id="rId6"/>
    <sheet name="农田建设专项资金绩效自评表" sheetId="7" r:id="rId7"/>
    <sheet name="衔接推进乡村振兴补助资金绩效自评表"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<sst xmlns="http://schemas.openxmlformats.org/spreadsheetml/2006/main" count="1041" uniqueCount="676">
  <si>
    <t>附件1</t>
  </si>
  <si>
    <t>2024年度部门整体支出绩效评价基础数据表</t>
  </si>
  <si>
    <t>财政供养人员情况</t>
  </si>
  <si>
    <t>编制数</t>
  </si>
  <si>
    <r>
      <rPr>
        <sz val="11"/>
        <color rgb="FF000000"/>
        <rFont val="Times New Roman"/>
        <charset val="0"/>
      </rPr>
      <t>2024</t>
    </r>
    <r>
      <rPr>
        <sz val="11"/>
        <color indexed="8"/>
        <rFont val="宋体"/>
        <charset val="134"/>
      </rPr>
      <t>年实际在职人数</t>
    </r>
  </si>
  <si>
    <t>控制率</t>
  </si>
  <si>
    <t>经费控制情况</t>
  </si>
  <si>
    <r>
      <rPr>
        <b/>
        <sz val="11"/>
        <color rgb="FF000000"/>
        <rFont val="Times New Roman"/>
        <charset val="0"/>
      </rPr>
      <t>2023</t>
    </r>
    <r>
      <rPr>
        <b/>
        <sz val="11"/>
        <color indexed="8"/>
        <rFont val="宋体"/>
        <charset val="134"/>
      </rPr>
      <t>年决算数</t>
    </r>
  </si>
  <si>
    <r>
      <rPr>
        <b/>
        <sz val="11"/>
        <color rgb="FF000000"/>
        <rFont val="Times New Roman"/>
        <charset val="0"/>
      </rPr>
      <t>2024</t>
    </r>
    <r>
      <rPr>
        <b/>
        <sz val="11"/>
        <color indexed="8"/>
        <rFont val="宋体"/>
        <charset val="134"/>
      </rPr>
      <t>年预算数</t>
    </r>
  </si>
  <si>
    <r>
      <rPr>
        <b/>
        <sz val="11"/>
        <color rgb="FF000000"/>
        <rFont val="Times New Roman"/>
        <charset val="0"/>
      </rPr>
      <t>2024</t>
    </r>
    <r>
      <rPr>
        <b/>
        <sz val="11"/>
        <color indexed="8"/>
        <rFont val="宋体"/>
        <charset val="134"/>
      </rPr>
      <t>年决算数</t>
    </r>
  </si>
  <si>
    <t>“三公”经费</t>
  </si>
  <si>
    <r>
      <rPr>
        <sz val="10"/>
        <color rgb="FF000000"/>
        <rFont val="Times New Roman"/>
        <charset val="0"/>
      </rPr>
      <t xml:space="preserve">      1.</t>
    </r>
    <r>
      <rPr>
        <sz val="10"/>
        <color indexed="8"/>
        <rFont val="宋体"/>
        <charset val="134"/>
      </rPr>
      <t>公务用车购置和维护经费</t>
    </r>
  </si>
  <si>
    <r>
      <rPr>
        <sz val="10"/>
        <color rgb="FF000000"/>
        <rFont val="Times New Roman"/>
        <charset val="0"/>
      </rPr>
      <t xml:space="preserve">            </t>
    </r>
    <r>
      <rPr>
        <sz val="10"/>
        <color indexed="8"/>
        <rFont val="宋体"/>
        <charset val="134"/>
      </rPr>
      <t>其中：公车购置</t>
    </r>
  </si>
  <si>
    <r>
      <rPr>
        <sz val="10"/>
        <color rgb="FF000000"/>
        <rFont val="Times New Roman"/>
        <charset val="0"/>
      </rPr>
      <t xml:space="preserve">                       </t>
    </r>
    <r>
      <rPr>
        <sz val="10"/>
        <color indexed="8"/>
        <rFont val="宋体"/>
        <charset val="134"/>
      </rPr>
      <t>公车运行维护</t>
    </r>
  </si>
  <si>
    <r>
      <rPr>
        <sz val="10"/>
        <color rgb="FF000000"/>
        <rFont val="宋体"/>
        <charset val="134"/>
      </rPr>
      <t xml:space="preserve">   2.</t>
    </r>
    <r>
      <rPr>
        <sz val="10"/>
        <color indexed="8"/>
        <rFont val="宋体"/>
        <charset val="134"/>
      </rPr>
      <t>出国经费</t>
    </r>
  </si>
  <si>
    <r>
      <rPr>
        <sz val="10"/>
        <color rgb="FF000000"/>
        <rFont val="Times New Roman"/>
        <charset val="0"/>
      </rPr>
      <t xml:space="preserve">      3.</t>
    </r>
    <r>
      <rPr>
        <sz val="10"/>
        <color indexed="8"/>
        <rFont val="宋体"/>
        <charset val="134"/>
      </rPr>
      <t>公务接待</t>
    </r>
  </si>
  <si>
    <t>项目支出：</t>
  </si>
  <si>
    <r>
      <rPr>
        <sz val="10"/>
        <rFont val="Times New Roman"/>
        <charset val="0"/>
      </rPr>
      <t xml:space="preserve">      1</t>
    </r>
    <r>
      <rPr>
        <sz val="10"/>
        <color indexed="8"/>
        <rFont val="宋体"/>
        <charset val="134"/>
      </rPr>
      <t>.业务工作经费</t>
    </r>
  </si>
  <si>
    <r>
      <rPr>
        <sz val="10"/>
        <color rgb="FF000000"/>
        <rFont val="Times New Roman"/>
        <charset val="0"/>
      </rPr>
      <t xml:space="preserve">      2.</t>
    </r>
    <r>
      <rPr>
        <sz val="10"/>
        <color indexed="8"/>
        <rFont val="宋体"/>
        <charset val="134"/>
      </rPr>
      <t>其他运转类</t>
    </r>
  </si>
  <si>
    <r>
      <rPr>
        <sz val="10"/>
        <color rgb="FF000000"/>
        <rFont val="Times New Roman"/>
        <charset val="0"/>
      </rPr>
      <t xml:space="preserve">      3.</t>
    </r>
    <r>
      <rPr>
        <sz val="10"/>
        <color indexed="8"/>
        <rFont val="宋体"/>
        <charset val="134"/>
      </rPr>
      <t>其他事业发展资金</t>
    </r>
  </si>
  <si>
    <r>
      <rPr>
        <sz val="10"/>
        <color rgb="FF000000"/>
        <rFont val="Times New Roman"/>
        <charset val="0"/>
      </rPr>
      <t xml:space="preserve">     4.</t>
    </r>
    <r>
      <rPr>
        <sz val="10"/>
        <color indexed="8"/>
        <rFont val="宋体"/>
        <charset val="134"/>
      </rPr>
      <t>省级专项资金：</t>
    </r>
  </si>
  <si>
    <t xml:space="preserve">  衔接推进乡村振兴补助资金</t>
  </si>
  <si>
    <t xml:space="preserve">  现代农业农村发展</t>
  </si>
  <si>
    <t xml:space="preserve">  农田建设</t>
  </si>
  <si>
    <r>
      <rPr>
        <sz val="10"/>
        <color rgb="FF000000"/>
        <rFont val="Times New Roman"/>
        <charset val="0"/>
      </rPr>
      <t xml:space="preserve">     5.</t>
    </r>
    <r>
      <rPr>
        <sz val="10"/>
        <color indexed="8"/>
        <rFont val="宋体"/>
        <charset val="134"/>
      </rPr>
      <t>其他</t>
    </r>
  </si>
  <si>
    <t>公用经费</t>
  </si>
  <si>
    <r>
      <rPr>
        <sz val="10"/>
        <color rgb="FF000000"/>
        <rFont val="Times New Roman"/>
        <charset val="0"/>
      </rPr>
      <t xml:space="preserve">       </t>
    </r>
    <r>
      <rPr>
        <sz val="10"/>
        <color rgb="FF000000"/>
        <rFont val="宋体"/>
        <charset val="134"/>
      </rPr>
      <t>其中：办公费</t>
    </r>
  </si>
  <si>
    <r>
      <rPr>
        <sz val="10"/>
        <color rgb="FF000000"/>
        <rFont val="Times New Roman"/>
        <charset val="0"/>
      </rPr>
      <t xml:space="preserve">                  </t>
    </r>
    <r>
      <rPr>
        <sz val="10"/>
        <color indexed="8"/>
        <rFont val="宋体"/>
        <charset val="134"/>
      </rPr>
      <t>水费、电费、差旅费</t>
    </r>
  </si>
  <si>
    <r>
      <rPr>
        <sz val="10"/>
        <color rgb="FF000000"/>
        <rFont val="Times New Roman"/>
        <charset val="0"/>
      </rPr>
      <t xml:space="preserve">                  </t>
    </r>
    <r>
      <rPr>
        <sz val="10"/>
        <color indexed="8"/>
        <rFont val="宋体"/>
        <charset val="134"/>
      </rPr>
      <t>会议费、培训费</t>
    </r>
  </si>
  <si>
    <t>政府采购金额</t>
  </si>
  <si>
    <r>
      <rPr>
        <b/>
        <sz val="10"/>
        <color rgb="FF000000"/>
        <rFont val="宋体"/>
        <charset val="134"/>
      </rPr>
      <t>部门基本支出预算调整</t>
    </r>
    <r>
      <rPr>
        <b/>
        <sz val="10"/>
        <color indexed="8"/>
        <rFont val="Times New Roman"/>
        <charset val="0"/>
      </rPr>
      <t xml:space="preserve"> </t>
    </r>
  </si>
  <si>
    <t xml:space="preserve">楼堂馆所控制情况 
（2024年完工项目）      </t>
  </si>
  <si>
    <t>批复规模（㎡）</t>
  </si>
  <si>
    <t>实际规模（㎡）</t>
  </si>
  <si>
    <t>规模控制率</t>
  </si>
  <si>
    <t>预算投资（万元）</t>
  </si>
  <si>
    <t>实际投资（万元）</t>
  </si>
  <si>
    <t>投资概算控制率</t>
  </si>
  <si>
    <t>厉行节约保障措施</t>
  </si>
  <si>
    <t>1、加强项目管理，科学安排预算
贯彻落实上级过“紧日子”的要求，按照突出重点、集中力量办大事的原则，科学安排预算，将资金重点用于发展急需的重点领域。做好项目前期准备，建立项目动态调整机制，加强项目库管理，推进项目资金的使用效益。
2、严格财务审核和监督
加强财务审核和监督，从审核原始凭证入手，严格把关经费开支，严格落实报账审核流程操作，全年经费支出无重大不合规事项。严格规范单位公务支出行为，确保资金使用厉行节约、规范有效。</t>
  </si>
  <si>
    <t>说明：“项目支出”需要填报基本支出以外的所有项目支出情况，“公用经费”填报基本支出中的一般商品和服务支出。</t>
  </si>
  <si>
    <t>填表人：         填报日期：           联系电话：             单位负责人签字：</t>
  </si>
  <si>
    <t>附件2</t>
  </si>
  <si>
    <t>2024年度部门整体支出绩效自评表</t>
  </si>
  <si>
    <t>省级预算部门名称</t>
  </si>
  <si>
    <t>湖南省农业农村厅本级</t>
  </si>
  <si>
    <t>年度预算申请
（万元）</t>
  </si>
  <si>
    <t>类型</t>
  </si>
  <si>
    <t>年初预算数</t>
  </si>
  <si>
    <t>全年预算数</t>
  </si>
  <si>
    <t>全年执行数</t>
  </si>
  <si>
    <t>分值</t>
  </si>
  <si>
    <t>执行率</t>
  </si>
  <si>
    <t>得分</t>
  </si>
  <si>
    <t>年度资金总额</t>
  </si>
  <si>
    <t>按收入性质分：</t>
  </si>
  <si>
    <t>按支出性质分：</t>
  </si>
  <si>
    <t>其中：一般公共预算：106605.29</t>
  </si>
  <si>
    <t>其中：基本支出：</t>
  </si>
  <si>
    <t xml:space="preserve">     政府性基金拨款：</t>
  </si>
  <si>
    <t xml:space="preserve">      项目支出：</t>
  </si>
  <si>
    <t xml:space="preserve">     纳入专户管理的非税收入拨款：</t>
  </si>
  <si>
    <t xml:space="preserve">     其它收入：</t>
  </si>
  <si>
    <t>年度总体目标</t>
  </si>
  <si>
    <t>预期目标</t>
  </si>
  <si>
    <t>实际完成情况</t>
  </si>
  <si>
    <t>1、确保全省粮食播种面积、粮食产量、生猪出栏量稳定在上年水平，实现全省粮食、畜禽等重要农产品供应充足，供给有保障。2、促进全省粮食、畜禽、蔬菜、茶叶、水果、水产等十大农业优势特色产业向全产业链产值新增或达到、接近千亿目标迈进，逐步实现乡村产业兴旺，推进农村一、二、三产业融合发展。打造农业标杆龙头企业10个，培育省级以上农业龙头企业100个，创建省级农业产业强镇25个。3、加快农机装备研发与推广使用，推动农业科技创新与成果转化、加强农业资源与产地环境保护、加大农业生产社会化服务，提高农业规模化、机械化、信息化、标准化生产水平和专业化、社会化服务水平，发放农机购置补贴机具数7000（台、套）、省级示范家庭农场补贴600个等，开展农业社会化服务面积（万亩）≥100。4、构建完善现代农业产业体系、生产体系、农业经营体系，支持建立农业科研体系、农技推广体系、农产品质量安全体系、农作物疫病防控体系、农业执法体系建设，支持健全3个现代农业发展体系、支持农业农村发展补短板项目80个以上等，提升全省农业系统推进农业现代化的能力水平，补齐我省现代农业发展短板。5、对全国农业劳模和省部级农业劳模进行补助，落实农业劳模待遇政策，以当年上报人数准确按时发放劳模津贴补助。探索农村宅基地制度改革试点及其他农村改革政策经验，支持4个国家农村宅基地制度改革试点。6、创建100个以上省级美丽乡村示范村，按时完成美丽乡村建设，按标准发放美丽乡村示范村奖补，省级美丽乡村验收合格率达到80%，进一步改善农村人居环境。7、统筹整合中央和省级资金完成高标准农田建设面积460万亩。通过农田土地平整、土壤改良、灌溉排水与节水设施、田间机耕道、农田防护与生态环境保持、农田输配电、损毁工程修复和农田建设相关的其他工程内容等，有效改善项目区农业基础设施条件，提升农田灌溉排水和节水能力，提升耕地质量，提高粮食综合生产能力。</t>
  </si>
  <si>
    <t>上述绩效目标基本完成</t>
  </si>
  <si>
    <t>绩
效
指
标</t>
  </si>
  <si>
    <t>一级指标</t>
  </si>
  <si>
    <t>二级指标</t>
  </si>
  <si>
    <t>三级指标</t>
  </si>
  <si>
    <t>年度指标值</t>
  </si>
  <si>
    <t>实际完成值</t>
  </si>
  <si>
    <t>偏差原因分析及改进措施</t>
  </si>
  <si>
    <t>产出指标
（50分）</t>
  </si>
  <si>
    <t>数量指标（29分）</t>
  </si>
  <si>
    <t>创建省级美丽乡村数量（个）</t>
  </si>
  <si>
    <t>≥100个</t>
  </si>
  <si>
    <t>200个</t>
  </si>
  <si>
    <t>创建省级农业产业强镇</t>
  </si>
  <si>
    <t>25个</t>
  </si>
  <si>
    <t>根据省政府政策调整，原项目发生变更</t>
  </si>
  <si>
    <t>春节慰问全国、省部级农业劳模人次</t>
  </si>
  <si>
    <t>900人左右</t>
  </si>
  <si>
    <t>因机构改革，职能调整，项目实施延后一年</t>
  </si>
  <si>
    <t>农产品展示展销宣传</t>
  </si>
  <si>
    <t>5次</t>
  </si>
  <si>
    <t>发放全国、省部级农业劳模困难补贴人次</t>
  </si>
  <si>
    <t>360人左右</t>
  </si>
  <si>
    <t>发放全国、省部级农业劳模荣誉津贴人次</t>
  </si>
  <si>
    <t>530人左右</t>
  </si>
  <si>
    <t>建设高标准农田面积（万亩）</t>
  </si>
  <si>
    <t>≥460万亩</t>
  </si>
  <si>
    <t>335万亩</t>
  </si>
  <si>
    <t>开展农产品质量安全监督抽查批次</t>
  </si>
  <si>
    <t>≥6160批次</t>
  </si>
  <si>
    <t>2.5万批次</t>
  </si>
  <si>
    <t>开展农业社会化服务面积（万亩）</t>
  </si>
  <si>
    <t>≥100</t>
  </si>
  <si>
    <t>553万亩</t>
  </si>
  <si>
    <t>粮食产量</t>
  </si>
  <si>
    <t>600亿斤左右</t>
  </si>
  <si>
    <t>615.6亿斤</t>
  </si>
  <si>
    <t>粮食面积</t>
  </si>
  <si>
    <t>≥7000万亩</t>
  </si>
  <si>
    <t>7160万亩</t>
  </si>
  <si>
    <t>农机购置补贴机具数（台、套）</t>
  </si>
  <si>
    <t>7000台、套</t>
  </si>
  <si>
    <t>20.3万台、套</t>
  </si>
  <si>
    <t>配套中央资金完成</t>
  </si>
  <si>
    <t>生猪出栏量</t>
  </si>
  <si>
    <t>≥5600万头</t>
  </si>
  <si>
    <t>6016万头</t>
  </si>
  <si>
    <t>支持国家农村宅基地制度改革试点县个数</t>
  </si>
  <si>
    <t>4个</t>
  </si>
  <si>
    <t>支持健全现代农业发展体系个数</t>
  </si>
  <si>
    <t>3个</t>
  </si>
  <si>
    <t>支持农业农村发展补短板项目个数</t>
  </si>
  <si>
    <t>≧80个</t>
  </si>
  <si>
    <t>198个</t>
  </si>
  <si>
    <t>质量指标 （8分）</t>
  </si>
  <si>
    <t>创建省级美丽乡村验收合格率</t>
  </si>
  <si>
    <t>≧80%</t>
  </si>
  <si>
    <t>发生重大转基因违法案件、重大农业污染事件、重大种子事故数量</t>
  </si>
  <si>
    <t>0</t>
  </si>
  <si>
    <t>建设高标准农田项目验收合格率</t>
  </si>
  <si>
    <t>≧100%</t>
  </si>
  <si>
    <t>农产品加工产值与农业产值比达到</t>
  </si>
  <si>
    <t>≥2.6:1</t>
  </si>
  <si>
    <t>2.6:1</t>
  </si>
  <si>
    <t>农业农村系统体系能力建设水平</t>
  </si>
  <si>
    <t>有所提高</t>
  </si>
  <si>
    <t>农作物耕种收综合机械化率（%）</t>
  </si>
  <si>
    <t>≧55%</t>
  </si>
  <si>
    <t>体系健全完善程度</t>
  </si>
  <si>
    <t>畜禽产品抽检合格率（%）</t>
  </si>
  <si>
    <t>≥97.5%</t>
  </si>
  <si>
    <t>畜禽免疫抗体合格率（%）</t>
  </si>
  <si>
    <t>≥70%</t>
  </si>
  <si>
    <t>时效指标 （5分）</t>
  </si>
  <si>
    <t>补贴发放时间</t>
  </si>
  <si>
    <t>12月31日前</t>
  </si>
  <si>
    <t>建设高标准农田完成期限</t>
  </si>
  <si>
    <t>2025年6月底前</t>
  </si>
  <si>
    <t>农机购置补贴资金年度内资金兑付率（%）</t>
  </si>
  <si>
    <t>≧90%</t>
  </si>
  <si>
    <t>农业农村系统体系能力建设</t>
  </si>
  <si>
    <t>2024年6月30日前</t>
  </si>
  <si>
    <t>省级美丽乡村建设完成时间</t>
  </si>
  <si>
    <t>2024年12月底前</t>
  </si>
  <si>
    <t>成本指标 （8分）</t>
  </si>
  <si>
    <t>百企培育奖补标准</t>
  </si>
  <si>
    <t>40万-60万元/个</t>
  </si>
  <si>
    <t>因政策调整，项目未实施</t>
  </si>
  <si>
    <t>标杆龙头企业奖补标准</t>
  </si>
  <si>
    <t>400万元/个</t>
  </si>
  <si>
    <t>建设高标准农田财政资金亩均补助水平</t>
  </si>
  <si>
    <t>≥1600元（其中省级财政资金600元）</t>
  </si>
  <si>
    <t>2600元</t>
  </si>
  <si>
    <t>省级美丽乡村示范村奖补标准</t>
  </si>
  <si>
    <t>35万-50万元/个</t>
  </si>
  <si>
    <t>200万/个</t>
  </si>
  <si>
    <t>省级农业产业强镇奖补标准</t>
  </si>
  <si>
    <t>省级示范家庭农场奖补标准</t>
  </si>
  <si>
    <t>10万元/个</t>
  </si>
  <si>
    <t>省级示范农民合作社奖补标准</t>
  </si>
  <si>
    <t>20万元/个</t>
  </si>
  <si>
    <t>新型农业经营主体融资成本在实际贷款利率的基础上平均降低幅度</t>
  </si>
  <si>
    <t>≥1.5%</t>
  </si>
  <si>
    <t>效益指标
（30分）</t>
  </si>
  <si>
    <t>经济效益
指标（10分）</t>
  </si>
  <si>
    <t>粮油绿色高质高效创建示范基地亩均增收金额（元）</t>
  </si>
  <si>
    <t>≥100元</t>
  </si>
  <si>
    <t>150元</t>
  </si>
  <si>
    <t>全省农业优势特色产业全产业链产值</t>
  </si>
  <si>
    <t>≥13500亿元</t>
  </si>
  <si>
    <t>15200亿元</t>
  </si>
  <si>
    <t>全省休闲农业实现营业收入</t>
  </si>
  <si>
    <t>≥450亿元</t>
  </si>
  <si>
    <t>490亿元</t>
  </si>
  <si>
    <t>生产经营者收入增长率（%）</t>
  </si>
  <si>
    <t>≥8%</t>
  </si>
  <si>
    <t>新增粮食和其他作物产能（公斤/亩）</t>
  </si>
  <si>
    <t>社会效益
指标（14分）</t>
  </si>
  <si>
    <t>保障市场粮食、畜禽等重要农产品供应和价格稳定</t>
  </si>
  <si>
    <t>价格总体平稳或波动较小</t>
  </si>
  <si>
    <t>接待游客</t>
  </si>
  <si>
    <t>≥1.6亿人次</t>
  </si>
  <si>
    <t>2.96亿</t>
  </si>
  <si>
    <t>农业劳模生活困难改善水平</t>
  </si>
  <si>
    <t>有效改善</t>
  </si>
  <si>
    <t>农业社会化服务水平</t>
  </si>
  <si>
    <t>不断提高</t>
  </si>
  <si>
    <t>示范村村容村貌改善程度</t>
  </si>
  <si>
    <t>明显改善</t>
  </si>
  <si>
    <t>提升农田灌溉排水和节水能力</t>
  </si>
  <si>
    <t>不断提升</t>
  </si>
  <si>
    <t>项目区农业基础设施条件</t>
  </si>
  <si>
    <t>进一步改善</t>
  </si>
  <si>
    <t>生态效益 （3分）</t>
  </si>
  <si>
    <t>现代农业发展短板问题有所解决，农业面源污染</t>
  </si>
  <si>
    <t>较上年减轻</t>
  </si>
  <si>
    <t>可持续影响指标（3分）</t>
  </si>
  <si>
    <t>耕地质量情况</t>
  </si>
  <si>
    <t>逐步提升</t>
  </si>
  <si>
    <t>满意度指标
（10分）</t>
  </si>
  <si>
    <t>服务对象满意度指标（10分）</t>
  </si>
  <si>
    <t>服务对象满意度</t>
  </si>
  <si>
    <t>≥90%</t>
  </si>
  <si>
    <t>受益群众满意度</t>
  </si>
  <si>
    <t>总分</t>
  </si>
  <si>
    <t xml:space="preserve">   填表人：                    填表日期：                         联系电话：                          单位负责人签字：</t>
  </si>
  <si>
    <t>附件3</t>
  </si>
  <si>
    <t>2024年度业务工作经费项目支出绩效自评表</t>
  </si>
  <si>
    <t>项目支
出名称</t>
  </si>
  <si>
    <t>业务工作经费</t>
  </si>
  <si>
    <t>主管部门</t>
  </si>
  <si>
    <t>湖南省农业农村厅</t>
  </si>
  <si>
    <t>实施单位</t>
  </si>
  <si>
    <t>项目资金（万元）</t>
  </si>
  <si>
    <t>其中：当年财政拨款</t>
  </si>
  <si>
    <t xml:space="preserve">       上年结转资金</t>
  </si>
  <si>
    <t xml:space="preserve">       其他资金</t>
  </si>
  <si>
    <t>协调全省农业农村工作，指导农村改革和发展；拟定实施农业发展政策和规划，指导新农村建设；稳定和完善农村经营管理体制，拟定实施全省农业产业化发展规划与政策；指导粮食等主要农产品生产，引导农业产业结构调整和产品品质改善；促进农业产前、产中、产后一体化发展，拟定实施农产品加工业发展政策、规划；承担提升农产品质量安全水平的责任，组织农产品质量安全的监督管理；组织、协调农业生产资料市场体系建设，会同有关部门贯彻执行农业生产资料标准；负责农作物重大病虫害防治，发布疫情并组织扑灭；承担农业防灾减灾责任，指导紧急救灾和灾后生产恢复；管理农业和农村经济信息，监测分析农业农村经济运行；制定实施农业科研、农技推广规范。</t>
  </si>
  <si>
    <t>偏差原因分析及
改进措施</t>
  </si>
  <si>
    <t>数量指标（30分）</t>
  </si>
  <si>
    <t>会议场次</t>
  </si>
  <si>
    <t>≥45次</t>
  </si>
  <si>
    <t>培训进修人次</t>
  </si>
  <si>
    <t>≥310人次</t>
  </si>
  <si>
    <t>4786人</t>
  </si>
  <si>
    <t>全年扦取水稻、玉米、大豆、棉花、油菜种子样品个数</t>
  </si>
  <si>
    <t>　≧2000个</t>
  </si>
  <si>
    <t>　2405个</t>
  </si>
  <si>
    <t>境外农业展会和农产品推广活动</t>
  </si>
  <si>
    <t>≥2</t>
  </si>
  <si>
    <t>编印《湖南乡村振兴》简报</t>
  </si>
  <si>
    <t>≥24</t>
  </si>
  <si>
    <t>因机构改革，已取消</t>
  </si>
  <si>
    <t>参加全省组织的新闻发布会、媒体行活动</t>
  </si>
  <si>
    <t>≥2次</t>
  </si>
  <si>
    <t>对乡村振兴重点帮扶县跨越发展情况开展监测评价</t>
  </si>
  <si>
    <t>≥1次</t>
  </si>
  <si>
    <t>开展行业部门数据比对</t>
  </si>
  <si>
    <t>≥5次</t>
  </si>
  <si>
    <t>全国防止返贫监测和衔接推进乡村振兴信息系统资金项目数据提取次数</t>
  </si>
  <si>
    <t>≥12次</t>
  </si>
  <si>
    <t>发布返贫致贫风险预警信息</t>
  </si>
  <si>
    <t>≥10次</t>
  </si>
  <si>
    <t>衔接资金项目第三方核查覆盖县数</t>
  </si>
  <si>
    <t>按照为基层减负的要求，减少开展实地核查</t>
  </si>
  <si>
    <t>乡村振兴重点帮扶县跨越发展监测评价指标数</t>
  </si>
  <si>
    <t>≥27</t>
  </si>
  <si>
    <t>在全省集中开展防返贫监测集中排查</t>
  </si>
  <si>
    <t>中央和省主流媒体报道全省有效衔接和乡村振兴</t>
  </si>
  <si>
    <t>制修订相关制度、办法、措施、规则、指南</t>
  </si>
  <si>
    <t>≥45</t>
  </si>
  <si>
    <t>中央专项彩票公益金绩效评价核查县数</t>
  </si>
  <si>
    <t>≥5个</t>
  </si>
  <si>
    <t>6个</t>
  </si>
  <si>
    <t>质量指标（10分）</t>
  </si>
  <si>
    <t>第三方示范园区中期绩效评价项目实地核查比例</t>
  </si>
  <si>
    <t>≥60%</t>
  </si>
  <si>
    <t>境外展会特装搭建验收合格率</t>
  </si>
  <si>
    <t>≥98%</t>
  </si>
  <si>
    <t xml:space="preserve"> 防返贫监测与帮扶数据质量</t>
  </si>
  <si>
    <t>稳步提升</t>
  </si>
  <si>
    <t>防返贫监测与帮扶信息系统</t>
  </si>
  <si>
    <t>运行稳定</t>
  </si>
  <si>
    <t>全国防止返贫监测和衔接推进乡村振兴信息系统资金项目资产数据质量</t>
  </si>
  <si>
    <t>时效指标（6分）</t>
  </si>
  <si>
    <t>示范园区第三方中期绩效评价</t>
  </si>
  <si>
    <t>≤6个月</t>
  </si>
  <si>
    <t>1个月</t>
  </si>
  <si>
    <t>系统故障修复处理时间</t>
  </si>
  <si>
    <t>≤2小时</t>
  </si>
  <si>
    <t>2小时</t>
  </si>
  <si>
    <t>系统运行维护响应时间</t>
  </si>
  <si>
    <t>≤8小时</t>
  </si>
  <si>
    <t>1小时</t>
  </si>
  <si>
    <t>衔接资金项目第三方核查完成时间</t>
  </si>
  <si>
    <t>≤11月</t>
  </si>
  <si>
    <t>10月</t>
  </si>
  <si>
    <t>重大舆情处置时间</t>
  </si>
  <si>
    <t>≤12小时</t>
  </si>
  <si>
    <t>12小时内</t>
  </si>
  <si>
    <t>工作完成时效</t>
  </si>
  <si>
    <t>按时完成</t>
  </si>
  <si>
    <t>成本指标（4分）</t>
  </si>
  <si>
    <t>控制预算批复范围内</t>
  </si>
  <si>
    <t>经济效
益指标 （8分）</t>
  </si>
  <si>
    <t>绩效评价抽查项目比例</t>
  </si>
  <si>
    <t>≥30%</t>
  </si>
  <si>
    <t>促进湖南省农产品出口额持续增长</t>
  </si>
  <si>
    <t>持续增长</t>
  </si>
  <si>
    <t>提高有效衔接资金使用效益</t>
  </si>
  <si>
    <t>规模性返贫风险</t>
  </si>
  <si>
    <t>不发生整村整乡返贫</t>
  </si>
  <si>
    <t>社会效益指标  （10分）</t>
  </si>
  <si>
    <t>社会公信力</t>
  </si>
  <si>
    <t>逐步提高</t>
  </si>
  <si>
    <t>已提高</t>
  </si>
  <si>
    <t>公众号订阅人数增长率</t>
  </si>
  <si>
    <t>≥10%</t>
  </si>
  <si>
    <t>官方网站点击量增长率</t>
  </si>
  <si>
    <t>公众号总订阅人数</t>
  </si>
  <si>
    <t>≥100000</t>
  </si>
  <si>
    <t>宣贯政策知晓率</t>
  </si>
  <si>
    <t>生态效益指标
（6分）</t>
  </si>
  <si>
    <t>农业农村现代化进程</t>
  </si>
  <si>
    <t>进一步加快</t>
  </si>
  <si>
    <t>可持续影响指标
（6分）</t>
  </si>
  <si>
    <t>防返贫监测与帮扶机制</t>
  </si>
  <si>
    <t>不断完善</t>
  </si>
  <si>
    <t>项目长效管护机制建立</t>
  </si>
  <si>
    <t>逐步建立</t>
  </si>
  <si>
    <t>服务对象满意度指标(10分)</t>
  </si>
  <si>
    <t>社会公众对项目满意度</t>
  </si>
  <si>
    <t>填表人：              填表日期：                      联系电话：                          单位负责人签字：</t>
  </si>
  <si>
    <t>附件4</t>
  </si>
  <si>
    <t>2024年度其他事业发展资金项目支出绩效自评表</t>
  </si>
  <si>
    <t>其他事业发展资金</t>
  </si>
  <si>
    <t xml:space="preserve">         上年结转资金</t>
  </si>
  <si>
    <t xml:space="preserve"> 其他资金</t>
  </si>
  <si>
    <t>确保全省粮食播种面积、粮食产量、生猪出栏量稳定在上年水平，实现全省粮食、畜禽、蔬菜等重要农产品供应充足，供给有保障。支持优势特色农产品标准化生产，初、精深加工设施设备更新改造，仓储冷链设施建设，营销促销与品牌建设，农文旅体多元融合发展，县域经济高质量发展等，以促进农业优势特色千亿产业发展，推动农村一、二、三产业融合发展。加快农机装备研发与推广使用，推动农业科技创新与成果转化、加强农业资源与产地环境保护、强化农产品质量安全监管、确保农业规模化、机械化、信息化、标准化生产水平有所提高。构建完善现代农业产业体系、生产体系、农业经营体系，支持建立农业科研体系、农技推广体系、农产品质量安全体系、农作物疫病防控体系、农业执法体系建设，提升全省农业系统推进农业现代化的能力水平，补齐我省现代农业发展短板。对全国农业劳模和省部级农业劳模进行补助，落实农业劳模待遇政策。探索农村宅基地制度改革试点及其他农村改革政策经验。</t>
  </si>
  <si>
    <t>以上目标基本完成。</t>
  </si>
  <si>
    <t>产出指标 （50分）</t>
  </si>
  <si>
    <t>数量指标 （22分）</t>
  </si>
  <si>
    <t>第三方抽查改厕县数（有厕改计划的）比例</t>
  </si>
  <si>
    <t>≥95%</t>
  </si>
  <si>
    <t>按照为基层减负的要求，未开展实地核查</t>
  </si>
  <si>
    <t>开展农村厕所革命、农村厕所粪污达标排放检查督导</t>
  </si>
  <si>
    <t>建设干部管理系统</t>
  </si>
  <si>
    <t>≥1套</t>
  </si>
  <si>
    <t>1套</t>
  </si>
  <si>
    <t>“村社分账”试点县的村级集体经济组织账目纳入监管</t>
  </si>
  <si>
    <t>≥28个</t>
  </si>
  <si>
    <t>28个</t>
  </si>
  <si>
    <t>档案电子化</t>
  </si>
  <si>
    <t>≥10万幅面</t>
  </si>
  <si>
    <t>10万幅面</t>
  </si>
  <si>
    <t>内审单位覆盖率</t>
  </si>
  <si>
    <t>无纸化办公</t>
  </si>
  <si>
    <t>重大动物疫病疫苗采购数量　</t>
  </si>
  <si>
    <t>≥14000万毫升</t>
  </si>
  <si>
    <t>14703万毫升</t>
  </si>
  <si>
    <t>表层样点外业调查采样点位数</t>
  </si>
  <si>
    <t>≥91827个</t>
  </si>
  <si>
    <t>91827个</t>
  </si>
  <si>
    <t>剖面样点外业调查采样点位数</t>
  </si>
  <si>
    <t>≥4013个</t>
  </si>
  <si>
    <t>4013个</t>
  </si>
  <si>
    <t>表层样点内业测试化验点位数</t>
  </si>
  <si>
    <t>≥12624个</t>
  </si>
  <si>
    <t>12624个</t>
  </si>
  <si>
    <t>质量指标 （12分）</t>
  </si>
  <si>
    <t>档案电子化规范合格率</t>
  </si>
  <si>
    <t>“互联网+监督“平台运维</t>
  </si>
  <si>
    <t>平稳运行</t>
  </si>
  <si>
    <t>“村社分账”试点县的村级集体经济组织账目监管</t>
  </si>
  <si>
    <t>达到标准</t>
  </si>
  <si>
    <t>厕改项目验收准确率</t>
  </si>
  <si>
    <t>疫苗质量合格率</t>
  </si>
  <si>
    <t>第三次全国土壤普查完成质量</t>
  </si>
  <si>
    <t>按照《第三次全国土壤普查外业调查与采样技术规范》要求</t>
  </si>
  <si>
    <t>按照全国土壤普查办相关要求全程质量控制</t>
  </si>
  <si>
    <t>时效指标 （8分）</t>
  </si>
  <si>
    <t>资金支出时间</t>
  </si>
  <si>
    <t>2024年12月31日前</t>
  </si>
  <si>
    <t>经济效益指标(6分）</t>
  </si>
  <si>
    <t>农村居民生活水平不断提高</t>
  </si>
  <si>
    <t>重大动物疫病</t>
  </si>
  <si>
    <t>不发生</t>
  </si>
  <si>
    <t>未发生</t>
  </si>
  <si>
    <t>社会效益指标(12分）</t>
  </si>
  <si>
    <t>农村人居环境不断改善</t>
  </si>
  <si>
    <t>不断改善</t>
  </si>
  <si>
    <t>村级财务监管</t>
  </si>
  <si>
    <t>进一步规范</t>
  </si>
  <si>
    <t>土壤质量、性状及利用情况</t>
  </si>
  <si>
    <t>掌握土壤普查基础数据</t>
  </si>
  <si>
    <t>已掌握土壤普查基础数据</t>
  </si>
  <si>
    <t>财务规范水平、资金管理水平</t>
  </si>
  <si>
    <t>进一步提高</t>
  </si>
  <si>
    <t>生态效益指标（6分）</t>
  </si>
  <si>
    <t>农村环境污染不断减少</t>
  </si>
  <si>
    <t>不断减少</t>
  </si>
  <si>
    <t>无纸化办公覆盖率</t>
  </si>
  <si>
    <t>明显提高</t>
  </si>
  <si>
    <t>可持续影响指标（6分）</t>
  </si>
  <si>
    <t>农村“厕所革命”宣传力度不断提升</t>
  </si>
  <si>
    <t>保障我省畜禽养殖健康持续稳定发展</t>
  </si>
  <si>
    <t>持续稳定发展</t>
  </si>
  <si>
    <t>长效管护机制逐步建立</t>
  </si>
  <si>
    <t>社会公众满意度</t>
  </si>
  <si>
    <t>填表人：                填表日期：                         联系电话：                      单位负责人签字：</t>
  </si>
  <si>
    <t>附件5</t>
  </si>
  <si>
    <t>2024年度其他运转类项目支出绩效自评表</t>
  </si>
  <si>
    <t>其他运转类</t>
  </si>
  <si>
    <t xml:space="preserve">         其他资金</t>
  </si>
  <si>
    <t>1、办公设备购置及办公场所维护,保障机关办公正常运行。2、提供全省云视讯平台功能运营维护及全省会场互联网专线，确保视频会议系统正常运行，确保单位信息系统网络安全、稳定运行。</t>
  </si>
  <si>
    <t>上述绩效目标已完成。</t>
  </si>
  <si>
    <t>偏差原因
分析及
改进措施</t>
  </si>
  <si>
    <t>数量指标 （18分）</t>
  </si>
  <si>
    <t>采购办公设备</t>
  </si>
  <si>
    <t>满足办公需求</t>
  </si>
  <si>
    <t>管理维护大院面积</t>
  </si>
  <si>
    <t>≥88亩</t>
  </si>
  <si>
    <t>88亩</t>
  </si>
  <si>
    <t>培训人数</t>
  </si>
  <si>
    <t>≥5500人</t>
  </si>
  <si>
    <t>培训期数</t>
  </si>
  <si>
    <t>≥73期</t>
  </si>
  <si>
    <t>77期</t>
  </si>
  <si>
    <t>公文系统联结服务终端</t>
  </si>
  <si>
    <t>≥234个</t>
  </si>
  <si>
    <t>2526个</t>
  </si>
  <si>
    <t>租用互联网带宽</t>
  </si>
  <si>
    <t>≥30M</t>
  </si>
  <si>
    <t>200M</t>
  </si>
  <si>
    <t>系统故障率</t>
  </si>
  <si>
    <t>≤5%</t>
  </si>
  <si>
    <t>系统故障排除率</t>
  </si>
  <si>
    <t>培训合格率</t>
  </si>
  <si>
    <t>办公设备使用年限</t>
  </si>
  <si>
    <t>高于文件规定</t>
  </si>
  <si>
    <t>时效指标 （10分）</t>
  </si>
  <si>
    <t>采购完成时间</t>
  </si>
  <si>
    <t>10月底前</t>
  </si>
  <si>
    <t>成本指标 （10分）</t>
  </si>
  <si>
    <t>经济效益指标（10分）</t>
  </si>
  <si>
    <t>学员增收比例</t>
  </si>
  <si>
    <t>工作效率不断提高</t>
  </si>
  <si>
    <r>
      <rPr>
        <sz val="11"/>
        <color rgb="FF000000"/>
        <rFont val="宋体"/>
        <charset val="134"/>
      </rPr>
      <t>社会效益指标（</t>
    </r>
    <r>
      <rPr>
        <sz val="11"/>
        <color indexed="8"/>
        <rFont val="Times New Roman"/>
        <charset val="0"/>
      </rPr>
      <t>10</t>
    </r>
    <r>
      <rPr>
        <sz val="11"/>
        <color indexed="8"/>
        <rFont val="宋体"/>
        <charset val="134"/>
      </rPr>
      <t>分）</t>
    </r>
  </si>
  <si>
    <t>农业从业人群素质提升度</t>
  </si>
  <si>
    <t>良好以上占比90%</t>
  </si>
  <si>
    <t>保障机关正常运转</t>
  </si>
  <si>
    <t>保障到位</t>
  </si>
  <si>
    <t>生态效益指标
（5分）</t>
  </si>
  <si>
    <t>可持续影响指标（5分）</t>
  </si>
  <si>
    <t>学员满意度</t>
  </si>
  <si>
    <r>
      <rPr>
        <sz val="11"/>
        <color rgb="FF000000"/>
        <rFont val="Arial"/>
        <charset val="0"/>
      </rPr>
      <t>≥</t>
    </r>
    <r>
      <rPr>
        <sz val="11"/>
        <color rgb="FF000000"/>
        <rFont val="宋体"/>
        <charset val="0"/>
      </rPr>
      <t>90%</t>
    </r>
  </si>
  <si>
    <t>部机关人员满意度</t>
  </si>
  <si>
    <r>
      <rPr>
        <sz val="11"/>
        <color rgb="FF000000"/>
        <rFont val="Arial"/>
        <charset val="0"/>
      </rPr>
      <t>≥</t>
    </r>
    <r>
      <rPr>
        <sz val="11"/>
        <color rgb="FF000000"/>
        <rFont val="宋体"/>
        <charset val="0"/>
      </rPr>
      <t>95%</t>
    </r>
  </si>
  <si>
    <t>附件6</t>
  </si>
  <si>
    <r>
      <rPr>
        <sz val="22"/>
        <rFont val="Times New Roman"/>
        <charset val="0"/>
      </rPr>
      <t>2024</t>
    </r>
    <r>
      <rPr>
        <sz val="22"/>
        <rFont val="方正书宋_GBK"/>
        <charset val="0"/>
      </rPr>
      <t>年度现代农业农村发展专项资金绩效自评表</t>
    </r>
  </si>
  <si>
    <t>项目支出名称</t>
  </si>
  <si>
    <t>现代农业农村发展</t>
  </si>
  <si>
    <t>　         湖南省农业农村厅</t>
  </si>
  <si>
    <t>市州县市区农业农村局及相关项目实施单位</t>
  </si>
  <si>
    <t>年度资金总额　</t>
  </si>
  <si>
    <t>其中：当年财政拨款　</t>
  </si>
  <si>
    <t>上年结转资金　</t>
  </si>
  <si>
    <t>其他资金</t>
  </si>
  <si>
    <t>年度绩效目标</t>
  </si>
  <si>
    <t>1、确保全省粮食播种面积、粮食产量、生猪出栏量稳定在上年水平，实现全省粮食、畜禽、蔬菜等重要农产品供应充足，供给有保障；</t>
  </si>
  <si>
    <t>年度绩效目标已基本完成。</t>
  </si>
  <si>
    <t>2、促进全省粮食、畜禽、蔬菜、茶叶、水果、水产等十大农业优势特色产业向全产业链产值新增或达到、接近千亿目标迈进，逐步实现乡村产业兴旺，推进农村一、二、三产业融合发展；</t>
  </si>
  <si>
    <t>3、加快农机装备研发与推广使用，推动农业科技创新与成果转化、加强农业资源与产地环境保护、加大农业生产社会化服务，确保农业规模化、机械化、信息化、标准化生产水平和专业化、社会化服务水平均有所提高；</t>
  </si>
  <si>
    <t>4、构建完善现代农业产业体系、生产体系、农业经营体系，支持建立农业科研体系、农技推广体系、农产品质量安全体系、农作物疫病防控体系、农业执法体系建设，支持农业农村发展补短板项目等，提升全省农业系统推进农业现代化的能力水平，补齐我省现代农业发展短板；</t>
  </si>
  <si>
    <t>5、对全国农业劳模和省部级农业劳模进行补助，落实农业劳模待遇政策。探索农村宅基地制度改革试点及其他农村改革政策经验。进一步改善农村人居环境，补齐我省现代农村发展短板。</t>
  </si>
  <si>
    <t>绩效指标</t>
  </si>
  <si>
    <t>产出指标（50分）</t>
  </si>
  <si>
    <t>数量指标</t>
  </si>
  <si>
    <t>≥7100万亩</t>
  </si>
  <si>
    <t>大豆玉米带状复合种植面积</t>
  </si>
  <si>
    <t>106万亩</t>
  </si>
  <si>
    <t>强制免疫病种应免畜禽的免疫密度</t>
  </si>
  <si>
    <t>20个</t>
  </si>
  <si>
    <t>续建农业优势特色产业集群</t>
  </si>
  <si>
    <r>
      <rPr>
        <sz val="10"/>
        <color rgb="FF000000"/>
        <rFont val="仿宋"/>
        <charset val="134"/>
      </rPr>
      <t>4</t>
    </r>
    <r>
      <rPr>
        <sz val="10.5"/>
        <rFont val="宋体"/>
        <charset val="134"/>
      </rPr>
      <t>个</t>
    </r>
  </si>
  <si>
    <t>农机购置补贴机具数</t>
  </si>
  <si>
    <t>7000台/套</t>
  </si>
  <si>
    <t>20.3万台套</t>
  </si>
  <si>
    <t>≥6000批次</t>
  </si>
  <si>
    <t>种业安全监管专项检查覆盖率</t>
  </si>
  <si>
    <t>支持农业农村体系与能力建设项目个数</t>
  </si>
  <si>
    <r>
      <rPr>
        <sz val="10"/>
        <color rgb="FF000000"/>
        <rFont val="仿宋"/>
        <charset val="134"/>
      </rPr>
      <t>≥</t>
    </r>
    <r>
      <rPr>
        <sz val="10.5"/>
        <rFont val="仿宋"/>
        <charset val="134"/>
      </rPr>
      <t>200</t>
    </r>
    <r>
      <rPr>
        <sz val="10.5"/>
        <rFont val="仿宋"/>
        <charset val="134"/>
      </rPr>
      <t>个</t>
    </r>
  </si>
  <si>
    <t>≥80个</t>
  </si>
  <si>
    <t>开展体系与能力建设业务培训批次</t>
  </si>
  <si>
    <r>
      <rPr>
        <sz val="10"/>
        <color rgb="FF000000"/>
        <rFont val="仿宋"/>
        <charset val="134"/>
      </rPr>
      <t>≥</t>
    </r>
    <r>
      <rPr>
        <sz val="10"/>
        <rFont val="仿宋"/>
        <charset val="134"/>
      </rPr>
      <t>40</t>
    </r>
    <r>
      <rPr>
        <sz val="10"/>
        <rFont val="仿宋"/>
        <charset val="134"/>
      </rPr>
      <t>批次</t>
    </r>
  </si>
  <si>
    <t>50次</t>
  </si>
  <si>
    <t>开展体系与能力建设业务培训人次</t>
  </si>
  <si>
    <r>
      <rPr>
        <sz val="10"/>
        <color rgb="FF000000"/>
        <rFont val="仿宋"/>
        <charset val="134"/>
      </rPr>
      <t>≥</t>
    </r>
    <r>
      <rPr>
        <sz val="10"/>
        <rFont val="仿宋"/>
        <charset val="134"/>
      </rPr>
      <t>4500</t>
    </r>
    <r>
      <rPr>
        <sz val="10"/>
        <rFont val="仿宋"/>
        <charset val="134"/>
      </rPr>
      <t>人次</t>
    </r>
  </si>
  <si>
    <t>5000人次</t>
  </si>
  <si>
    <t>开展农业社会化服务面积</t>
  </si>
  <si>
    <r>
      <rPr>
        <sz val="10"/>
        <color rgb="FF000000"/>
        <rFont val="仿宋"/>
        <charset val="134"/>
      </rPr>
      <t>≥</t>
    </r>
    <r>
      <rPr>
        <sz val="10.5"/>
        <rFont val="仿宋"/>
        <charset val="134"/>
      </rPr>
      <t>100万亩</t>
    </r>
  </si>
  <si>
    <t>农产品展示展销等宣传</t>
  </si>
  <si>
    <r>
      <rPr>
        <sz val="10"/>
        <color rgb="FF000000"/>
        <rFont val="仿宋"/>
        <charset val="134"/>
      </rPr>
      <t>5</t>
    </r>
    <r>
      <rPr>
        <sz val="10.5"/>
        <rFont val="宋体"/>
        <charset val="134"/>
      </rPr>
      <t>次</t>
    </r>
  </si>
  <si>
    <t>农业执法能力提升培训课时</t>
  </si>
  <si>
    <r>
      <rPr>
        <sz val="10"/>
        <color rgb="FF000000"/>
        <rFont val="仿宋"/>
        <charset val="134"/>
      </rPr>
      <t>60</t>
    </r>
    <r>
      <rPr>
        <sz val="10.5"/>
        <rFont val="仿宋"/>
        <charset val="134"/>
      </rPr>
      <t>课时/人</t>
    </r>
  </si>
  <si>
    <t>60课时/人</t>
  </si>
  <si>
    <t>850人左右（以当年上报人数为准）</t>
  </si>
  <si>
    <t>因机构改革，职能调整，项目实施延后一年。</t>
  </si>
  <si>
    <t>550人左右（以当年上报人数为准）</t>
  </si>
  <si>
    <t>300人左右（以当年上报人数为准）</t>
  </si>
  <si>
    <t>4 个</t>
  </si>
  <si>
    <t>质量指标</t>
  </si>
  <si>
    <t>畜禽产品抽检合格率</t>
  </si>
  <si>
    <t>畜禽免疫抗体合格率</t>
  </si>
  <si>
    <t>农业主推技术到位率</t>
  </si>
  <si>
    <t>农作物耕种收综合机械化率</t>
  </si>
  <si>
    <t>≥55%</t>
  </si>
  <si>
    <t>0次</t>
  </si>
  <si>
    <t>农业种质资源保护覆盖率</t>
  </si>
  <si>
    <t>受污染耕地安全利用率</t>
  </si>
  <si>
    <t>≥91%</t>
  </si>
  <si>
    <t>农产品质量安全抽检合格率</t>
  </si>
  <si>
    <t>执法信息公开</t>
  </si>
  <si>
    <t>农业信息综合统计监测调查准确率</t>
  </si>
  <si>
    <t>大豆玉米带状复合种植关键技术到位率</t>
  </si>
  <si>
    <t>时效指标</t>
  </si>
  <si>
    <t>项目完成时间</t>
  </si>
  <si>
    <t>基本完成</t>
  </si>
  <si>
    <t>因气候影响，个别项目实施进度滞后</t>
  </si>
  <si>
    <t>农机购置补贴资金年度内资金兑付率</t>
  </si>
  <si>
    <t>成本指标</t>
  </si>
  <si>
    <t>农机购置补贴资金年度内资金兑付额/农机销售金额</t>
  </si>
  <si>
    <t>国家农村宅基地制度改革试点县资金</t>
  </si>
  <si>
    <t>80万元/个</t>
  </si>
  <si>
    <t>30万元/个</t>
  </si>
  <si>
    <t>专项资金规模压减</t>
  </si>
  <si>
    <t>农业优势特色产业集群省配套</t>
  </si>
  <si>
    <t>按实施方案配套</t>
  </si>
  <si>
    <t>劳模补助</t>
  </si>
  <si>
    <t>1000元-2500元/人</t>
  </si>
  <si>
    <t>300万/个</t>
  </si>
  <si>
    <t>效益指标 （30分）</t>
  </si>
  <si>
    <t>经济效益</t>
  </si>
  <si>
    <t>大豆玉米带状复合种植亩均增收</t>
  </si>
  <si>
    <t>≥150元</t>
  </si>
  <si>
    <t>绿色有机农产品总产值增长</t>
  </si>
  <si>
    <t>≥5%</t>
  </si>
  <si>
    <t>项目实施区主导产业带动农民增收</t>
  </si>
  <si>
    <t>现场及线上直播带动农产品销售增长率</t>
  </si>
  <si>
    <t>535亿元</t>
  </si>
  <si>
    <t>口蹄疫、高致病性禽流感、布病等优先防治病种疫情防控</t>
  </si>
  <si>
    <t>疫情保持平稳</t>
  </si>
  <si>
    <t>社会效益</t>
  </si>
  <si>
    <t>重要农产品供给保障</t>
  </si>
  <si>
    <t>稳产保供</t>
  </si>
  <si>
    <t>带动当地农业农村经济水平</t>
  </si>
  <si>
    <t>效果良好</t>
  </si>
  <si>
    <t>农业科技贡献率提高</t>
  </si>
  <si>
    <t>≥0.5%</t>
  </si>
  <si>
    <t>农民群众生活困难改善水平</t>
  </si>
  <si>
    <t>有所改善</t>
  </si>
  <si>
    <t>带动农户</t>
  </si>
  <si>
    <t>≥10000户</t>
  </si>
  <si>
    <t>区域性农药质量安全事件</t>
  </si>
  <si>
    <t>零发生</t>
  </si>
  <si>
    <t>村容村貌改善</t>
  </si>
  <si>
    <t>生态效益指标</t>
  </si>
  <si>
    <t>项目实施区农业面源污染治理</t>
  </si>
  <si>
    <t>成效明显</t>
  </si>
  <si>
    <t>病虫害发生率</t>
  </si>
  <si>
    <t>降低5%</t>
  </si>
  <si>
    <r>
      <rPr>
        <sz val="10"/>
        <color rgb="FF000000"/>
        <rFont val="仿宋"/>
        <charset val="134"/>
      </rPr>
      <t>全省农作物化肥施用量</t>
    </r>
    <r>
      <rPr>
        <sz val="10"/>
        <color indexed="8"/>
        <rFont val="Nimbus Roman No9 L"/>
        <charset val="0"/>
      </rPr>
      <t xml:space="preserve">		</t>
    </r>
  </si>
  <si>
    <t>零增长</t>
  </si>
  <si>
    <t>社会公益或服务对象满意度</t>
  </si>
  <si>
    <t>附件7</t>
  </si>
  <si>
    <r>
      <rPr>
        <sz val="22"/>
        <rFont val="Times New Roman"/>
        <charset val="0"/>
      </rPr>
      <t>2024</t>
    </r>
    <r>
      <rPr>
        <sz val="22"/>
        <rFont val="方正书宋_GBK"/>
        <charset val="0"/>
      </rPr>
      <t>年度农田建设专项资金绩效自评表</t>
    </r>
  </si>
  <si>
    <t>农田建设</t>
  </si>
  <si>
    <t>建设高标准农田335万亩，其中新建147万亩、改造提升188万亩，同步新增高效节水灌溉面积10万亩。</t>
  </si>
  <si>
    <t>统筹中央资金，年度绩效目标全部完成</t>
  </si>
  <si>
    <t>新建高标准农田面积（万亩）</t>
  </si>
  <si>
    <t>改造提升高标准农田面积（万亩）</t>
  </si>
  <si>
    <t>新增高效节水灌溉面积（万亩）</t>
  </si>
  <si>
    <t>耕地质量</t>
  </si>
  <si>
    <t>高标准农田建设项目验收合格率</t>
  </si>
  <si>
    <r>
      <rPr>
        <sz val="10"/>
        <color rgb="FF000000"/>
        <rFont val="仿宋"/>
        <charset val="134"/>
      </rPr>
      <t>≥</t>
    </r>
    <r>
      <rPr>
        <sz val="10.5"/>
        <color indexed="8"/>
        <rFont val="Times New Roman"/>
        <charset val="0"/>
      </rPr>
      <t>95%</t>
    </r>
  </si>
  <si>
    <t>2025年6月30日前</t>
  </si>
  <si>
    <t>按进度完成</t>
  </si>
  <si>
    <t>农田建设项目实施期为一年半</t>
  </si>
  <si>
    <t>亩均补助</t>
  </si>
  <si>
    <t>≥1600元</t>
  </si>
  <si>
    <t>统筹中央资金</t>
  </si>
  <si>
    <t>效益指标（30分）</t>
  </si>
  <si>
    <t>粮食综合生产能力</t>
  </si>
  <si>
    <t>明显提升</t>
  </si>
  <si>
    <r>
      <rPr>
        <sz val="10"/>
        <color rgb="FF000000"/>
        <rFont val="仿宋"/>
        <charset val="134"/>
      </rPr>
      <t>亩均新增粮食产能</t>
    </r>
    <r>
      <rPr>
        <sz val="10.5"/>
        <color indexed="8"/>
        <rFont val="仿宋"/>
        <charset val="134"/>
      </rPr>
      <t>100公斤左右</t>
    </r>
  </si>
  <si>
    <t>田间道路通达度</t>
  </si>
  <si>
    <r>
      <rPr>
        <sz val="10"/>
        <color rgb="FF000000"/>
        <rFont val="仿宋"/>
        <charset val="134"/>
      </rPr>
      <t>平原区达到</t>
    </r>
    <r>
      <rPr>
        <sz val="10.5"/>
        <color indexed="8"/>
        <rFont val="仿宋"/>
        <charset val="134"/>
      </rPr>
      <t>100%，丘陵区≥90%。</t>
    </r>
  </si>
  <si>
    <r>
      <rPr>
        <sz val="10"/>
        <color rgb="FF000000"/>
        <rFont val="仿宋"/>
        <charset val="134"/>
      </rPr>
      <t>平原区</t>
    </r>
    <r>
      <rPr>
        <sz val="10.5"/>
        <color indexed="8"/>
        <rFont val="仿宋"/>
        <charset val="134"/>
      </rPr>
      <t>100%，丘陵区92%。</t>
    </r>
  </si>
  <si>
    <t>项目区受污染耕地安全利用率</t>
  </si>
  <si>
    <r>
      <rPr>
        <sz val="10"/>
        <color rgb="FF000000"/>
        <rFont val="仿宋"/>
        <charset val="134"/>
      </rPr>
      <t>≥</t>
    </r>
    <r>
      <rPr>
        <sz val="10.5"/>
        <color indexed="8"/>
        <rFont val="Times New Roman"/>
        <charset val="0"/>
      </rPr>
      <t>91</t>
    </r>
    <r>
      <rPr>
        <sz val="10.5"/>
        <color indexed="8"/>
        <rFont val="宋体"/>
        <charset val="134"/>
      </rPr>
      <t>％</t>
    </r>
  </si>
  <si>
    <t>水资源利用率</t>
  </si>
  <si>
    <t>受益群众满意率</t>
  </si>
  <si>
    <r>
      <rPr>
        <sz val="10"/>
        <color rgb="FF000000"/>
        <rFont val="仿宋"/>
        <charset val="134"/>
      </rPr>
      <t>≥</t>
    </r>
    <r>
      <rPr>
        <sz val="10.5"/>
        <color indexed="8"/>
        <rFont val="Times New Roman"/>
        <charset val="0"/>
      </rPr>
      <t>90%</t>
    </r>
  </si>
  <si>
    <t>附件8</t>
  </si>
  <si>
    <t>2024年度衔接推进乡村振兴补助资金绩效自评表</t>
  </si>
  <si>
    <t>衔接推进乡村振兴补助资金（巩固成果任务）</t>
  </si>
  <si>
    <t>省农业农村厅</t>
  </si>
  <si>
    <t>县市区</t>
  </si>
  <si>
    <t>项目资金</t>
  </si>
  <si>
    <t>实际完成情况　</t>
  </si>
  <si>
    <r>
      <rPr>
        <sz val="10"/>
        <color theme="1"/>
        <rFont val="宋体"/>
        <charset val="134"/>
        <scheme val="minor"/>
      </rPr>
      <t>与中央财政衔接推进乡村振兴补助资金统筹起来，对575</t>
    </r>
    <r>
      <rPr>
        <sz val="10"/>
        <color theme="1"/>
        <rFont val="宋体"/>
        <charset val="134"/>
        <scheme val="minor"/>
      </rPr>
      <t>万以上脱贫人口、监测对象进行常态化监测帮扶。加大产业投入力度，落实多元化利益联结机制，高质量推动脱贫群众持续稳定增收。通过发展高质量庭院经济、开发公益性岗位、对跨区域外出就业提供一次性交通补助等方式，推动</t>
    </r>
    <r>
      <rPr>
        <sz val="10"/>
        <color theme="1"/>
        <rFont val="宋体"/>
        <charset val="134"/>
        <scheme val="minor"/>
      </rPr>
      <t>232.5</t>
    </r>
    <r>
      <rPr>
        <sz val="10"/>
        <color theme="1"/>
        <rFont val="宋体"/>
        <charset val="134"/>
        <scheme val="minor"/>
      </rPr>
      <t>万以上脱贫人口、监测对象稳定就业。落实</t>
    </r>
    <r>
      <rPr>
        <sz val="10"/>
        <color theme="1"/>
        <rFont val="宋体"/>
        <charset val="134"/>
        <scheme val="minor"/>
      </rPr>
      <t>“</t>
    </r>
    <r>
      <rPr>
        <sz val="10"/>
        <color theme="1"/>
        <rFont val="宋体"/>
        <charset val="134"/>
        <scheme val="minor"/>
      </rPr>
      <t>雨露计划</t>
    </r>
    <r>
      <rPr>
        <sz val="10"/>
        <color theme="1"/>
        <rFont val="宋体"/>
        <charset val="134"/>
        <scheme val="minor"/>
      </rPr>
      <t>”</t>
    </r>
    <r>
      <rPr>
        <sz val="10"/>
        <color theme="1"/>
        <rFont val="宋体"/>
        <charset val="134"/>
        <scheme val="minor"/>
      </rPr>
      <t>，为符合条件脱贫家庭子女发放助学补助。补齐必要的人居环境整治和小型公益性基础设施建设短板，持续提升农村人居环境治理效果。</t>
    </r>
  </si>
  <si>
    <t>毫不放松抓好巩固拓展脱贫攻坚成果，完善防止返贫监测帮扶机制，狠抓产业和就业两个关键，守住不发生规模性返贫底线。2024年中央衔接资金产业占比达到62%，高于上年水平。全省累计识别监测对象21.1万户55.9万人，已消除风险10.4万户27.3万人，户均帮扶措施由2023年底的4.3条提高到4.5条。及时建立因灾纳入绿色通道，受灾群众无一人返贫致贫。分类推进帮扶产业提质增效，52.9%的脱贫户和48.3%的监测户参与产业发展。实施防止返贫就业攻坚行动，脱贫人口务工达到250.1万人、完成年度目标任务的107.57%。统筹抓好农村改厕、生活垃圾和污水治理、村容村貌提升，重点打造200个省级美丽乡村示范村，省级美丽乡村累计达到1329个。完成年度农村户厕改造和较大面积黑臭水体治理，卫生厕所普及率超过92%，生活污水治理率达到41.2%，高于中部地区平均水平。</t>
  </si>
  <si>
    <t>绩</t>
  </si>
  <si>
    <t>年度</t>
  </si>
  <si>
    <t>实际
完成值</t>
  </si>
  <si>
    <t>自评得分</t>
  </si>
  <si>
    <t>发放雨露计划补助人次</t>
  </si>
  <si>
    <t>约18万人次</t>
  </si>
  <si>
    <t>28.3万人</t>
  </si>
  <si>
    <t>倾斜支持重点帮扶县数</t>
  </si>
  <si>
    <r>
      <rPr>
        <sz val="10.5"/>
        <color rgb="FF000000"/>
        <rFont val="宋体"/>
        <charset val="134"/>
        <scheme val="minor"/>
      </rPr>
      <t>15</t>
    </r>
    <r>
      <rPr>
        <sz val="10.5"/>
        <color rgb="FF000000"/>
        <rFont val="宋体"/>
        <charset val="134"/>
        <scheme val="minor"/>
      </rPr>
      <t>个</t>
    </r>
  </si>
  <si>
    <t>倾斜支持国家、省示范创建县数</t>
  </si>
  <si>
    <r>
      <rPr>
        <sz val="10.5"/>
        <color rgb="FF000000"/>
        <rFont val="宋体"/>
        <charset val="134"/>
        <scheme val="minor"/>
      </rPr>
      <t>≥</t>
    </r>
    <r>
      <rPr>
        <sz val="10.5"/>
        <color rgb="FF000000"/>
        <rFont val="宋体"/>
        <charset val="134"/>
        <scheme val="minor"/>
      </rPr>
      <t>17</t>
    </r>
    <r>
      <rPr>
        <sz val="10.5"/>
        <color rgb="FF000000"/>
        <rFont val="宋体"/>
        <charset val="134"/>
        <scheme val="minor"/>
      </rPr>
      <t>个</t>
    </r>
  </si>
  <si>
    <t>17个</t>
  </si>
  <si>
    <t>建设巩固拓展脱贫攻坚成果示范园个数</t>
  </si>
  <si>
    <r>
      <rPr>
        <sz val="10.5"/>
        <color rgb="FF000000"/>
        <rFont val="宋体"/>
        <charset val="134"/>
        <scheme val="minor"/>
      </rPr>
      <t>14</t>
    </r>
    <r>
      <rPr>
        <sz val="10.5"/>
        <color rgb="FF000000"/>
        <rFont val="宋体"/>
        <charset val="134"/>
        <scheme val="minor"/>
      </rPr>
      <t>个</t>
    </r>
  </si>
  <si>
    <t>24个</t>
  </si>
  <si>
    <t>需要贴息的脱贫人口小额信贷量</t>
  </si>
  <si>
    <r>
      <rPr>
        <sz val="10.5"/>
        <color rgb="FF000000"/>
        <rFont val="宋体"/>
        <charset val="134"/>
        <scheme val="minor"/>
      </rPr>
      <t>≥</t>
    </r>
    <r>
      <rPr>
        <sz val="10.5"/>
        <color rgb="FF000000"/>
        <rFont val="宋体"/>
        <charset val="134"/>
        <scheme val="minor"/>
      </rPr>
      <t>84</t>
    </r>
    <r>
      <rPr>
        <sz val="10.5"/>
        <color rgb="FF000000"/>
        <rFont val="宋体"/>
        <charset val="134"/>
        <scheme val="minor"/>
      </rPr>
      <t>亿元</t>
    </r>
  </si>
  <si>
    <t>102亿元</t>
  </si>
  <si>
    <t>支持的省直单位驻村帮扶村数量</t>
  </si>
  <si>
    <r>
      <rPr>
        <sz val="10.5"/>
        <color rgb="FF000000"/>
        <rFont val="宋体"/>
        <charset val="134"/>
        <scheme val="minor"/>
      </rPr>
      <t>227</t>
    </r>
    <r>
      <rPr>
        <sz val="10.5"/>
        <color rgb="FF000000"/>
        <rFont val="宋体"/>
        <charset val="134"/>
        <scheme val="minor"/>
      </rPr>
      <t>个</t>
    </r>
  </si>
  <si>
    <t>资金绩效评价考核奖励资金数</t>
  </si>
  <si>
    <t>不低于国家奖励额度</t>
  </si>
  <si>
    <t>较国家奖励额度高出2.285亿元</t>
  </si>
  <si>
    <t>项目工程验收合格率</t>
  </si>
  <si>
    <t>公益性岗位聘用人员劳动能力</t>
  </si>
  <si>
    <t>有劳动能力或半劳动能力</t>
  </si>
  <si>
    <t>公益性岗位补贴发放准确率</t>
  </si>
  <si>
    <t>年度资金执行率</t>
  </si>
  <si>
    <t>专项资金下拨时间</t>
  </si>
  <si>
    <r>
      <rPr>
        <sz val="10.5"/>
        <color rgb="FF000000"/>
        <rFont val="宋体"/>
        <charset val="134"/>
        <scheme val="minor"/>
      </rPr>
      <t>9</t>
    </r>
    <r>
      <rPr>
        <sz val="10.5"/>
        <color rgb="FF000000"/>
        <rFont val="宋体"/>
        <charset val="134"/>
        <scheme val="minor"/>
      </rPr>
      <t>月底前</t>
    </r>
  </si>
  <si>
    <t>到人到户补贴发放及时率</t>
  </si>
  <si>
    <t>雨露计划发放标准</t>
  </si>
  <si>
    <r>
      <rPr>
        <sz val="10.5"/>
        <color rgb="FF000000"/>
        <rFont val="宋体"/>
        <charset val="134"/>
        <scheme val="minor"/>
      </rPr>
      <t>　</t>
    </r>
    <r>
      <rPr>
        <sz val="10.5"/>
        <color rgb="FF000000"/>
        <rFont val="宋体"/>
        <charset val="134"/>
        <scheme val="minor"/>
      </rPr>
      <t>1500</t>
    </r>
    <r>
      <rPr>
        <sz val="10.5"/>
        <color rgb="FF000000"/>
        <rFont val="宋体"/>
        <charset val="134"/>
        <scheme val="minor"/>
      </rPr>
      <t>元</t>
    </r>
    <r>
      <rPr>
        <sz val="10.5"/>
        <color rgb="FF000000"/>
        <rFont val="宋体"/>
        <charset val="134"/>
        <scheme val="minor"/>
      </rPr>
      <t>/</t>
    </r>
    <r>
      <rPr>
        <sz val="10.5"/>
        <color rgb="FF000000"/>
        <rFont val="宋体"/>
        <charset val="134"/>
        <scheme val="minor"/>
      </rPr>
      <t>人·学期</t>
    </r>
  </si>
  <si>
    <t>脱贫人口小额信贷贴息标准</t>
  </si>
  <si>
    <t>全额贴息</t>
  </si>
  <si>
    <t>新型经营主体贷款贴息标准</t>
  </si>
  <si>
    <t>贷款金额在1000万元以内（含）的，按照不超过贷款市场报价利率（LPR）的50%进行贴息；贷款金额在1000万-5000万元（含5000万元）的，按照不超过贷款市场报价利率（LPR）的25%进行贴息，贷款金额在5000万元以上的，按照不超过贷款市场报价利率（LPR）的15%进行贴息。单个主体年度贴息金额不超过100万元。贷款利率低于贷款市场报价利率（LPR）的按实际利率计算。</t>
  </si>
  <si>
    <t>高标准农田专项资金亩均补助标准</t>
  </si>
  <si>
    <r>
      <rPr>
        <sz val="10.5"/>
        <color rgb="FF000000"/>
        <rFont val="宋体"/>
        <charset val="134"/>
        <scheme val="minor"/>
      </rPr>
      <t>中央和省级财政资金亩均</t>
    </r>
    <r>
      <rPr>
        <sz val="10.5"/>
        <color rgb="FF000000"/>
        <rFont val="宋体"/>
        <charset val="134"/>
        <scheme val="minor"/>
      </rPr>
      <t>1600</t>
    </r>
    <r>
      <rPr>
        <sz val="10.5"/>
        <color rgb="FF000000"/>
        <rFont val="宋体"/>
        <charset val="134"/>
        <scheme val="minor"/>
      </rPr>
      <t>元</t>
    </r>
  </si>
  <si>
    <t>亩均达到2766元</t>
  </si>
  <si>
    <t>倾斜支持重点帮扶县标准</t>
  </si>
  <si>
    <r>
      <rPr>
        <sz val="10.5"/>
        <color rgb="FF000000"/>
        <rFont val="宋体"/>
        <charset val="134"/>
        <scheme val="minor"/>
      </rPr>
      <t>县均</t>
    </r>
    <r>
      <rPr>
        <sz val="10.5"/>
        <color rgb="FF000000"/>
        <rFont val="宋体"/>
        <charset val="134"/>
        <scheme val="minor"/>
      </rPr>
      <t>4000</t>
    </r>
    <r>
      <rPr>
        <sz val="10.5"/>
        <color rgb="FF000000"/>
        <rFont val="宋体"/>
        <charset val="134"/>
        <scheme val="minor"/>
      </rPr>
      <t>万元</t>
    </r>
  </si>
  <si>
    <t>倾斜支持示范创建县标准</t>
  </si>
  <si>
    <r>
      <rPr>
        <sz val="10.5"/>
        <color rgb="FF000000"/>
        <rFont val="宋体"/>
        <charset val="134"/>
        <scheme val="minor"/>
      </rPr>
      <t>2000</t>
    </r>
    <r>
      <rPr>
        <sz val="10.5"/>
        <color rgb="FF000000"/>
        <rFont val="宋体"/>
        <charset val="134"/>
        <scheme val="minor"/>
      </rPr>
      <t>万元</t>
    </r>
    <r>
      <rPr>
        <sz val="10.5"/>
        <color rgb="FF000000"/>
        <rFont val="宋体"/>
        <charset val="134"/>
        <scheme val="minor"/>
      </rPr>
      <t>/</t>
    </r>
    <r>
      <rPr>
        <sz val="10.5"/>
        <color rgb="FF000000"/>
        <rFont val="宋体"/>
        <charset val="134"/>
        <scheme val="minor"/>
      </rPr>
      <t>县</t>
    </r>
  </si>
  <si>
    <t>2024年巩固拓展脱贫攻坚成果示范园补助标准</t>
  </si>
  <si>
    <r>
      <rPr>
        <sz val="10.5"/>
        <color rgb="FF000000"/>
        <rFont val="宋体"/>
        <charset val="134"/>
        <scheme val="minor"/>
      </rPr>
      <t>2000</t>
    </r>
    <r>
      <rPr>
        <sz val="10.5"/>
        <color rgb="FF000000"/>
        <rFont val="宋体"/>
        <charset val="134"/>
        <scheme val="minor"/>
      </rPr>
      <t>万元</t>
    </r>
    <r>
      <rPr>
        <sz val="10.5"/>
        <color rgb="FF000000"/>
        <rFont val="宋体"/>
        <charset val="134"/>
        <scheme val="minor"/>
      </rPr>
      <t>/</t>
    </r>
    <r>
      <rPr>
        <sz val="10.5"/>
        <color rgb="FF000000"/>
        <rFont val="宋体"/>
        <charset val="134"/>
        <scheme val="minor"/>
      </rPr>
      <t>个</t>
    </r>
  </si>
  <si>
    <t>3000万元/个</t>
  </si>
  <si>
    <t>省直单位驻村帮扶项目建设支持标准</t>
  </si>
  <si>
    <r>
      <rPr>
        <sz val="10.5"/>
        <color rgb="FF000000"/>
        <rFont val="宋体"/>
        <charset val="134"/>
        <scheme val="minor"/>
      </rPr>
      <t>　</t>
    </r>
    <r>
      <rPr>
        <sz val="10.5"/>
        <color rgb="FF000000"/>
        <rFont val="宋体"/>
        <charset val="134"/>
        <scheme val="minor"/>
      </rPr>
      <t>100</t>
    </r>
    <r>
      <rPr>
        <sz val="10.5"/>
        <color rgb="FF000000"/>
        <rFont val="宋体"/>
        <charset val="134"/>
        <scheme val="minor"/>
      </rPr>
      <t>万元</t>
    </r>
    <r>
      <rPr>
        <sz val="10.5"/>
        <color rgb="FF000000"/>
        <rFont val="宋体"/>
        <charset val="134"/>
        <scheme val="minor"/>
      </rPr>
      <t>/</t>
    </r>
    <r>
      <rPr>
        <sz val="10.5"/>
        <color rgb="FF000000"/>
        <rFont val="宋体"/>
        <charset val="134"/>
        <scheme val="minor"/>
      </rPr>
      <t>村</t>
    </r>
  </si>
  <si>
    <t>经济效益指标</t>
  </si>
  <si>
    <t>脱贫县农民人均可支配收入水平</t>
  </si>
  <si>
    <t>达到全省平均水平或增速高于全省平均水平</t>
  </si>
  <si>
    <t>增速高0.6个百分点</t>
  </si>
  <si>
    <t>社会效益指标</t>
  </si>
  <si>
    <t>脱贫户“三保障”巩固率</t>
  </si>
  <si>
    <t>通过监测帮扶防止返贫致贫人数</t>
  </si>
  <si>
    <r>
      <rPr>
        <sz val="10.5"/>
        <color rgb="FF000000"/>
        <rFont val="宋体"/>
        <charset val="134"/>
        <scheme val="minor"/>
      </rPr>
      <t>≥</t>
    </r>
    <r>
      <rPr>
        <sz val="10.5"/>
        <color rgb="FF000000"/>
        <rFont val="宋体"/>
        <charset val="134"/>
        <scheme val="minor"/>
      </rPr>
      <t>575</t>
    </r>
    <r>
      <rPr>
        <sz val="10.5"/>
        <color rgb="FF000000"/>
        <rFont val="宋体"/>
        <charset val="134"/>
        <scheme val="minor"/>
      </rPr>
      <t>万人</t>
    </r>
  </si>
  <si>
    <t>571.7万人</t>
  </si>
  <si>
    <t>开发公益性岗位</t>
  </si>
  <si>
    <r>
      <rPr>
        <sz val="10.5"/>
        <color rgb="FF000000"/>
        <rFont val="宋体"/>
        <charset val="134"/>
        <scheme val="minor"/>
      </rPr>
      <t>　</t>
    </r>
    <r>
      <rPr>
        <sz val="10.5"/>
        <color rgb="FF000000"/>
        <rFont val="宋体"/>
        <charset val="134"/>
        <scheme val="minor"/>
      </rPr>
      <t>≥</t>
    </r>
    <r>
      <rPr>
        <sz val="10.5"/>
        <color rgb="FF000000"/>
        <rFont val="宋体"/>
        <charset val="134"/>
        <scheme val="minor"/>
      </rPr>
      <t>15</t>
    </r>
    <r>
      <rPr>
        <sz val="10.5"/>
        <color rgb="FF000000"/>
        <rFont val="宋体"/>
        <charset val="134"/>
        <scheme val="minor"/>
      </rPr>
      <t>万个</t>
    </r>
  </si>
  <si>
    <t>15.19万人</t>
  </si>
  <si>
    <t>农村人居环境治理效果</t>
  </si>
  <si>
    <r>
      <rPr>
        <sz val="10.5"/>
        <color rgb="FF000000"/>
        <rFont val="宋体"/>
        <charset val="134"/>
        <scheme val="minor"/>
      </rPr>
      <t>　</t>
    </r>
    <r>
      <rPr>
        <sz val="10.5"/>
        <color rgb="FF000000"/>
        <rFont val="宋体"/>
        <charset val="134"/>
        <scheme val="minor"/>
      </rPr>
      <t>较上年提升</t>
    </r>
  </si>
  <si>
    <t>可持续影响指标</t>
  </si>
  <si>
    <t>稳定就业脱贫人口数</t>
  </si>
  <si>
    <r>
      <rPr>
        <sz val="10.5"/>
        <color rgb="FF000000"/>
        <rFont val="宋体"/>
        <charset val="134"/>
        <scheme val="minor"/>
      </rPr>
      <t>　</t>
    </r>
    <r>
      <rPr>
        <sz val="10.5"/>
        <color rgb="FF000000"/>
        <rFont val="宋体"/>
        <charset val="134"/>
        <scheme val="minor"/>
      </rPr>
      <t>≥</t>
    </r>
    <r>
      <rPr>
        <sz val="10.5"/>
        <color rgb="FF000000"/>
        <rFont val="宋体"/>
        <charset val="134"/>
        <scheme val="minor"/>
      </rPr>
      <t>232.5</t>
    </r>
    <r>
      <rPr>
        <sz val="10.5"/>
        <color rgb="FF000000"/>
        <rFont val="宋体"/>
        <charset val="134"/>
        <scheme val="minor"/>
      </rPr>
      <t>万人</t>
    </r>
  </si>
  <si>
    <t>250.1万人</t>
  </si>
  <si>
    <t>雨露计划补助周期</t>
  </si>
  <si>
    <t>中等职业学校、高职高专院校、技师学院已注册普通全日制正式学籍内</t>
  </si>
  <si>
    <t>公益性资产后期管护延续性</t>
  </si>
  <si>
    <t>生命周期内</t>
  </si>
  <si>
    <t>委托帮扶项目收益持续时间</t>
  </si>
  <si>
    <r>
      <rPr>
        <sz val="10.5"/>
        <color rgb="FF000000"/>
        <rFont val="宋体"/>
        <charset val="134"/>
        <scheme val="minor"/>
      </rPr>
      <t>　</t>
    </r>
    <r>
      <rPr>
        <sz val="10.5"/>
        <color rgb="FF000000"/>
        <rFont val="宋体"/>
        <charset val="134"/>
        <scheme val="minor"/>
      </rPr>
      <t>合同约定期内</t>
    </r>
  </si>
  <si>
    <t>满意度（10分）</t>
  </si>
  <si>
    <t>服务对象满意度指标</t>
  </si>
  <si>
    <t>群众（普通农户及脱贫户、监测户）认可度</t>
  </si>
  <si>
    <r>
      <rPr>
        <sz val="10.5"/>
        <color rgb="FF000000"/>
        <rFont val="宋体"/>
        <charset val="134"/>
        <scheme val="minor"/>
      </rPr>
      <t>　</t>
    </r>
    <r>
      <rPr>
        <sz val="10.5"/>
        <color rgb="FF000000"/>
        <rFont val="宋体"/>
        <charset val="134"/>
        <scheme val="minor"/>
      </rPr>
      <t>≥</t>
    </r>
    <r>
      <rPr>
        <sz val="10.5"/>
        <color rgb="FF000000"/>
        <rFont val="宋体"/>
        <charset val="134"/>
        <scheme val="minor"/>
      </rPr>
      <t>90%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</si>
</sst>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75">
    <font>
      <sz val="11"/>
      <color theme="1"/>
      <name val="宋体"/>
      <charset val="134"/>
      <scheme val="minor"/>
    </font>
    <font>
      <sz val="16"/>
      <color theme="1"/>
      <name val="宋体"/>
      <charset val="134"/>
      <scheme val="minor"/>
    </font>
    <font>
      <sz val="22"/>
      <color theme="1"/>
      <name val="宋体"/>
      <charset val="134"/>
      <scheme val="minor"/>
    </font>
    <font>
      <sz val="22"/>
      <color theme="1"/>
      <name val="方正小标宋简体"/>
      <charset val="134"/>
    </font>
    <font>
      <sz val="10.5"/>
      <color rgb="FF000000"/>
      <name val="宋体"/>
      <charset val="134"/>
      <scheme val="minor"/>
    </font>
    <font>
      <sz val="10.5"/>
      <color theme="1"/>
      <name val="宋体"/>
      <charset val="134"/>
      <scheme val="minor"/>
    </font>
    <font>
      <sz val="10"/>
      <color theme="1"/>
      <name val="宋体"/>
      <charset val="134"/>
      <scheme val="minor"/>
    </font>
    <font>
      <sz val="16"/>
      <name val="宋体"/>
      <charset val="134"/>
    </font>
    <font>
      <sz val="22"/>
      <name val="宋体"/>
      <charset val="134"/>
    </font>
    <font>
      <sz val="12"/>
      <name val="宋体"/>
      <charset val="134"/>
    </font>
    <font>
      <sz val="22"/>
      <name val="Times New Roman"/>
      <charset val="0"/>
    </font>
    <font>
      <sz val="22"/>
      <name val="Times New Roman"/>
      <charset val="134"/>
    </font>
    <font>
      <sz val="10"/>
      <color rgb="FF000000"/>
      <name val="仿宋"/>
      <charset val="134"/>
    </font>
    <font>
      <sz val="10"/>
      <color rgb="FF000000"/>
      <name val="仿宋"/>
      <charset val="134"/>
    </font>
    <font>
      <sz val="10.5"/>
      <name val="Times New Roman"/>
      <charset val="134"/>
    </font>
    <font>
      <b/>
      <sz val="16"/>
      <name val="宋体"/>
      <charset val="134"/>
      <scheme val="major"/>
    </font>
    <font>
      <sz val="10"/>
      <name val="仿宋"/>
      <charset val="134"/>
    </font>
    <font>
      <sz val="10"/>
      <name val="仿宋"/>
      <charset val="134"/>
    </font>
    <font>
      <sz val="10"/>
      <name val="宋体"/>
      <charset val="134"/>
    </font>
    <font>
      <b/>
      <sz val="12"/>
      <name val="宋体"/>
      <charset val="134"/>
    </font>
    <font>
      <sz val="16"/>
      <name val="黑体"/>
      <charset val="134"/>
    </font>
    <font>
      <sz val="22"/>
      <name val="方正大标宋简体"/>
      <charset val="134"/>
    </font>
    <font>
      <sz val="11"/>
      <name val="宋体"/>
      <charset val="134"/>
    </font>
    <font>
      <sz val="11"/>
      <color theme="1"/>
      <name val="宋体"/>
      <charset val="134"/>
    </font>
    <font>
      <sz val="11"/>
      <color rgb="FF000000"/>
      <name val="宋体"/>
      <charset val="134"/>
    </font>
    <font>
      <sz val="11"/>
      <color rgb="FF000000"/>
      <name val="Arial"/>
      <charset val="0"/>
    </font>
    <font>
      <b/>
      <sz val="11"/>
      <name val="宋体"/>
      <charset val="134"/>
    </font>
    <font>
      <sz val="25"/>
      <name val="方正大标宋简体"/>
      <charset val="134"/>
    </font>
    <font>
      <sz val="10"/>
      <color rgb="FF000000"/>
      <name val="宋体"/>
      <charset val="134"/>
    </font>
    <font>
      <sz val="18"/>
      <name val="黑体"/>
      <charset val="134"/>
    </font>
    <font>
      <sz val="11"/>
      <name val="宋体"/>
      <charset val="134"/>
      <scheme val="minor"/>
    </font>
    <font>
      <sz val="15"/>
      <name val="黑体"/>
      <charset val="134"/>
    </font>
    <font>
      <sz val="20"/>
      <name val="方正大标宋简体"/>
      <charset val="134"/>
    </font>
    <font>
      <sz val="11"/>
      <color rgb="FF000000"/>
      <name val="Times New Roman"/>
      <charset val="0"/>
    </font>
    <font>
      <sz val="11"/>
      <name val="Times New Roman"/>
      <charset val="0"/>
    </font>
    <font>
      <b/>
      <sz val="10"/>
      <color rgb="FF000000"/>
      <name val="宋体"/>
      <charset val="134"/>
    </font>
    <font>
      <b/>
      <sz val="11"/>
      <color rgb="FF000000"/>
      <name val="Times New Roman"/>
      <charset val="0"/>
    </font>
    <font>
      <b/>
      <sz val="10"/>
      <name val="宋体"/>
      <charset val="134"/>
    </font>
    <font>
      <b/>
      <sz val="11"/>
      <name val="Times New Roman"/>
      <charset val="0"/>
    </font>
    <font>
      <sz val="10"/>
      <color rgb="FF000000"/>
      <name val="Times New Roman"/>
      <charset val="0"/>
    </font>
    <font>
      <sz val="10"/>
      <name val="Times New Roman"/>
      <charset val="0"/>
    </font>
    <font>
      <sz val="10"/>
      <color rgb="FF000000"/>
      <name val="宋体"/>
      <charset val="0"/>
    </font>
    <font>
      <b/>
      <sz val="11"/>
      <color rgb="FFFF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宋体"/>
      <charset val="134"/>
    </font>
    <font>
      <sz val="10"/>
      <color indexed="8"/>
      <name val="宋体"/>
      <charset val="134"/>
    </font>
    <font>
      <sz val="10.5"/>
      <name val="仿宋"/>
      <charset val="134"/>
    </font>
    <font>
      <b/>
      <sz val="10"/>
      <color indexed="8"/>
      <name val="Times New Roman"/>
      <charset val="0"/>
    </font>
    <font>
      <sz val="10.5"/>
      <color indexed="8"/>
      <name val="Times New Roman"/>
      <charset val="0"/>
    </font>
    <font>
      <sz val="22"/>
      <name val="方正书宋_GBK"/>
      <charset val="0"/>
    </font>
    <font>
      <sz val="10.5"/>
      <color indexed="8"/>
      <name val="仿宋"/>
      <charset val="134"/>
    </font>
    <font>
      <sz val="11"/>
      <color rgb="FF000000"/>
      <name val="宋体"/>
      <charset val="0"/>
    </font>
    <font>
      <sz val="11"/>
      <color indexed="8"/>
      <name val="Times New Roman"/>
      <charset val="0"/>
    </font>
    <font>
      <sz val="11"/>
      <color indexed="8"/>
      <name val="宋体"/>
      <charset val="134"/>
    </font>
    <font>
      <b/>
      <sz val="11"/>
      <color indexed="8"/>
      <name val="宋体"/>
      <charset val="134"/>
    </font>
    <font>
      <sz val="10"/>
      <color indexed="8"/>
      <name val="Nimbus Roman No9 L"/>
      <charset val="0"/>
    </font>
    <font>
      <sz val="10.5"/>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top/>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2" borderId="15"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6" applyNumberFormat="0" applyFill="0" applyAlignment="0" applyProtection="0">
      <alignment vertical="center"/>
    </xf>
    <xf numFmtId="0" fontId="49" fillId="0" borderId="16" applyNumberFormat="0" applyFill="0" applyAlignment="0" applyProtection="0">
      <alignment vertical="center"/>
    </xf>
    <xf numFmtId="0" fontId="50" fillId="0" borderId="17" applyNumberFormat="0" applyFill="0" applyAlignment="0" applyProtection="0">
      <alignment vertical="center"/>
    </xf>
    <xf numFmtId="0" fontId="50" fillId="0" borderId="0" applyNumberFormat="0" applyFill="0" applyBorder="0" applyAlignment="0" applyProtection="0">
      <alignment vertical="center"/>
    </xf>
    <xf numFmtId="0" fontId="51" fillId="3" borderId="18" applyNumberFormat="0" applyAlignment="0" applyProtection="0">
      <alignment vertical="center"/>
    </xf>
    <xf numFmtId="0" fontId="52" fillId="4" borderId="19" applyNumberFormat="0" applyAlignment="0" applyProtection="0">
      <alignment vertical="center"/>
    </xf>
    <xf numFmtId="0" fontId="53" fillId="4" borderId="18" applyNumberFormat="0" applyAlignment="0" applyProtection="0">
      <alignment vertical="center"/>
    </xf>
    <xf numFmtId="0" fontId="54" fillId="5" borderId="20" applyNumberFormat="0" applyAlignment="0" applyProtection="0">
      <alignment vertical="center"/>
    </xf>
    <xf numFmtId="0" fontId="55" fillId="0" borderId="21" applyNumberFormat="0" applyFill="0" applyAlignment="0" applyProtection="0">
      <alignment vertical="center"/>
    </xf>
    <xf numFmtId="0" fontId="56" fillId="0" borderId="22" applyNumberFormat="0" applyFill="0" applyAlignment="0" applyProtection="0">
      <alignment vertical="center"/>
    </xf>
    <xf numFmtId="0" fontId="57" fillId="6" borderId="0" applyNumberFormat="0" applyBorder="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cellStyleXfs>
  <cellXfs count="2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4" xfId="0" applyFont="1" applyFill="1" applyBorder="1" applyAlignment="1">
      <alignment horizontal="center" vertical="center" wrapText="1"/>
    </xf>
    <xf numFmtId="9" fontId="14" fillId="0" borderId="0"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3" fillId="0" borderId="1" xfId="0" applyFont="1" applyFill="1" applyBorder="1" applyAlignment="1">
      <alignment horizontal="right" vertical="center" wrapText="1"/>
    </xf>
    <xf numFmtId="0" fontId="9" fillId="0" borderId="1"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5" xfId="0" applyFont="1" applyFill="1" applyBorder="1" applyAlignment="1">
      <alignment vertical="center" wrapText="1"/>
    </xf>
    <xf numFmtId="9" fontId="17"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vertical="center" wrapText="1"/>
    </xf>
    <xf numFmtId="10" fontId="16" fillId="0" borderId="1" xfId="0" applyNumberFormat="1" applyFont="1" applyFill="1" applyBorder="1" applyAlignment="1">
      <alignment horizontal="center" vertical="center" wrapText="1"/>
    </xf>
    <xf numFmtId="0" fontId="18" fillId="0" borderId="1" xfId="0" applyFont="1" applyFill="1" applyBorder="1" applyAlignment="1">
      <alignment vertical="center"/>
    </xf>
    <xf numFmtId="0" fontId="9" fillId="0" borderId="0" xfId="0" applyFont="1" applyFill="1" applyBorder="1" applyAlignment="1">
      <alignment horizontal="center" vertical="center" wrapText="1"/>
    </xf>
    <xf numFmtId="0" fontId="19" fillId="0" borderId="0" xfId="0" applyFont="1" applyFill="1" applyBorder="1" applyAlignment="1">
      <alignment vertical="center"/>
    </xf>
    <xf numFmtId="0" fontId="9" fillId="0" borderId="0" xfId="0" applyFont="1" applyFill="1" applyBorder="1" applyAlignment="1">
      <alignment vertical="center" wrapText="1"/>
    </xf>
    <xf numFmtId="0" fontId="20"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78"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0" fontId="22" fillId="0" borderId="1" xfId="3" applyNumberFormat="1" applyFont="1" applyFill="1" applyBorder="1" applyAlignment="1">
      <alignment horizontal="center" vertical="center"/>
    </xf>
    <xf numFmtId="0" fontId="22" fillId="0" borderId="1" xfId="0" applyFont="1" applyFill="1" applyBorder="1" applyAlignment="1">
      <alignment vertical="center"/>
    </xf>
    <xf numFmtId="0" fontId="22" fillId="0" borderId="5" xfId="0" applyFont="1" applyFill="1" applyBorder="1" applyAlignment="1">
      <alignment horizontal="left" vertical="center"/>
    </xf>
    <xf numFmtId="0" fontId="22" fillId="0" borderId="7" xfId="0" applyFont="1" applyFill="1" applyBorder="1" applyAlignment="1">
      <alignment horizontal="left" vertical="center"/>
    </xf>
    <xf numFmtId="0" fontId="22" fillId="0" borderId="5" xfId="0" applyFont="1" applyFill="1" applyBorder="1" applyAlignment="1">
      <alignment vertical="center"/>
    </xf>
    <xf numFmtId="0" fontId="22" fillId="0" borderId="7" xfId="0" applyFont="1" applyFill="1" applyBorder="1" applyAlignment="1">
      <alignment vertical="center"/>
    </xf>
    <xf numFmtId="178" fontId="22" fillId="0" borderId="1" xfId="0" applyNumberFormat="1" applyFont="1" applyFill="1" applyBorder="1" applyAlignment="1">
      <alignment vertical="center" wrapText="1"/>
    </xf>
    <xf numFmtId="0" fontId="22" fillId="0" borderId="1" xfId="0" applyFont="1" applyFill="1" applyBorder="1" applyAlignment="1">
      <alignment horizontal="left" vertical="center" wrapText="1"/>
    </xf>
    <xf numFmtId="9" fontId="22" fillId="0" borderId="1"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3"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77" fontId="26" fillId="0" borderId="1"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177" fontId="22" fillId="0" borderId="1" xfId="0" applyNumberFormat="1" applyFont="1" applyFill="1" applyBorder="1" applyAlignment="1">
      <alignment horizontal="center" vertical="center"/>
    </xf>
    <xf numFmtId="0" fontId="22"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2" xfId="0" applyFont="1" applyFill="1" applyBorder="1" applyAlignment="1">
      <alignment vertical="center" wrapText="1"/>
    </xf>
    <xf numFmtId="0" fontId="26" fillId="0" borderId="1" xfId="0" applyFont="1" applyFill="1" applyBorder="1" applyAlignment="1">
      <alignment vertical="center"/>
    </xf>
    <xf numFmtId="0" fontId="19" fillId="0" borderId="0" xfId="0" applyFont="1" applyFill="1" applyBorder="1" applyAlignment="1">
      <alignment vertical="center" wrapText="1"/>
    </xf>
    <xf numFmtId="0" fontId="20" fillId="0" borderId="0" xfId="0" applyFont="1" applyFill="1" applyBorder="1" applyAlignment="1">
      <alignment vertical="center"/>
    </xf>
    <xf numFmtId="0" fontId="27" fillId="0" borderId="0"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9" fontId="2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10" fontId="22" fillId="0" borderId="1" xfId="0" applyNumberFormat="1"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22"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horizontal="center" vertical="center" wrapText="1"/>
    </xf>
    <xf numFmtId="0" fontId="22"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9" fillId="0" borderId="0" xfId="0" applyFont="1" applyFill="1" applyBorder="1" applyAlignment="1">
      <alignment vertical="center"/>
    </xf>
    <xf numFmtId="0" fontId="27" fillId="0" borderId="0" xfId="0" applyFont="1" applyFill="1" applyBorder="1" applyAlignment="1">
      <alignment horizontal="center" vertical="center"/>
    </xf>
    <xf numFmtId="0" fontId="9" fillId="0" borderId="5" xfId="0" applyFont="1" applyFill="1" applyBorder="1" applyAlignment="1">
      <alignment vertical="center" wrapText="1"/>
    </xf>
    <xf numFmtId="0" fontId="9"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178" fontId="9" fillId="0" borderId="1" xfId="0" applyNumberFormat="1" applyFont="1" applyFill="1" applyBorder="1" applyAlignment="1">
      <alignment horizontal="left" vertical="center"/>
    </xf>
    <xf numFmtId="178" fontId="9" fillId="0" borderId="5" xfId="0" applyNumberFormat="1" applyFont="1" applyFill="1" applyBorder="1" applyAlignment="1">
      <alignment horizontal="right" vertical="center"/>
    </xf>
    <xf numFmtId="178" fontId="9" fillId="0" borderId="6" xfId="0" applyNumberFormat="1" applyFont="1" applyFill="1" applyBorder="1" applyAlignment="1">
      <alignment horizontal="right" vertical="center"/>
    </xf>
    <xf numFmtId="178" fontId="9" fillId="0" borderId="1" xfId="0" applyNumberFormat="1" applyFont="1" applyFill="1" applyBorder="1" applyAlignment="1">
      <alignment horizontal="right" vertical="center"/>
    </xf>
    <xf numFmtId="9" fontId="24" fillId="0" borderId="0"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8" fontId="9" fillId="0" borderId="7" xfId="0" applyNumberFormat="1" applyFont="1" applyFill="1" applyBorder="1" applyAlignment="1">
      <alignment horizontal="right" vertical="center"/>
    </xf>
    <xf numFmtId="177"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3" xfId="0" applyFont="1" applyFill="1" applyBorder="1" applyAlignment="1">
      <alignment vertical="center"/>
    </xf>
    <xf numFmtId="0" fontId="22" fillId="0" borderId="13" xfId="0" applyFont="1" applyFill="1" applyBorder="1" applyAlignment="1">
      <alignment vertical="center" wrapText="1"/>
    </xf>
    <xf numFmtId="9" fontId="30" fillId="0" borderId="1"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vertical="center"/>
    </xf>
    <xf numFmtId="0" fontId="31" fillId="0" borderId="0" xfId="0" applyFont="1" applyFill="1" applyBorder="1" applyAlignment="1">
      <alignment vertical="center"/>
    </xf>
    <xf numFmtId="0" fontId="32" fillId="0" borderId="0" xfId="0" applyFont="1" applyFill="1" applyBorder="1" applyAlignment="1">
      <alignment horizontal="center" vertical="center"/>
    </xf>
    <xf numFmtId="0" fontId="28"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7" xfId="0" applyFont="1" applyFill="1" applyBorder="1" applyAlignment="1">
      <alignment horizontal="center" vertical="center" wrapText="1"/>
    </xf>
    <xf numFmtId="9" fontId="34" fillId="0" borderId="5" xfId="0" applyNumberFormat="1" applyFont="1" applyFill="1" applyBorder="1" applyAlignment="1">
      <alignment horizontal="center" vertical="center" wrapText="1"/>
    </xf>
    <xf numFmtId="9" fontId="34" fillId="0" borderId="7"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7" fillId="0" borderId="1" xfId="0" applyFont="1" applyFill="1" applyBorder="1" applyAlignment="1">
      <alignment horizontal="left" vertical="center" wrapText="1"/>
    </xf>
    <xf numFmtId="43" fontId="38" fillId="0" borderId="5" xfId="0" applyNumberFormat="1" applyFont="1" applyFill="1" applyBorder="1" applyAlignment="1">
      <alignment horizontal="right" vertical="center" wrapText="1"/>
    </xf>
    <xf numFmtId="43" fontId="38" fillId="0" borderId="7" xfId="0" applyNumberFormat="1" applyFont="1" applyFill="1" applyBorder="1" applyAlignment="1">
      <alignment horizontal="right" vertical="center" wrapText="1"/>
    </xf>
    <xf numFmtId="0" fontId="38" fillId="0" borderId="5"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9" fillId="0" borderId="1" xfId="0" applyFont="1" applyFill="1" applyBorder="1" applyAlignment="1">
      <alignment horizontal="left" vertical="center" wrapText="1"/>
    </xf>
    <xf numFmtId="43" fontId="34" fillId="0" borderId="1" xfId="0" applyNumberFormat="1" applyFont="1" applyFill="1" applyBorder="1" applyAlignment="1">
      <alignment horizontal="right" vertical="center" wrapText="1"/>
    </xf>
    <xf numFmtId="43" fontId="34" fillId="0" borderId="5" xfId="0" applyNumberFormat="1" applyFont="1" applyFill="1" applyBorder="1" applyAlignment="1">
      <alignment horizontal="center" vertical="center" wrapText="1"/>
    </xf>
    <xf numFmtId="43" fontId="34" fillId="0" borderId="7" xfId="0" applyNumberFormat="1" applyFont="1" applyFill="1" applyBorder="1" applyAlignment="1">
      <alignment vertical="center" wrapText="1"/>
    </xf>
    <xf numFmtId="0" fontId="28"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43" fontId="38" fillId="0" borderId="1" xfId="0" applyNumberFormat="1" applyFont="1" applyFill="1" applyBorder="1" applyAlignment="1">
      <alignment horizontal="center" vertical="center" wrapText="1"/>
    </xf>
    <xf numFmtId="43" fontId="38" fillId="0" borderId="1" xfId="0" applyNumberFormat="1" applyFont="1" applyFill="1" applyBorder="1" applyAlignment="1">
      <alignment vertical="center" wrapText="1"/>
    </xf>
    <xf numFmtId="0" fontId="40" fillId="0" borderId="1" xfId="0" applyFont="1" applyFill="1" applyBorder="1" applyAlignment="1">
      <alignment horizontal="left" vertical="center" wrapText="1"/>
    </xf>
    <xf numFmtId="10" fontId="9" fillId="0" borderId="0" xfId="0" applyNumberFormat="1" applyFont="1" applyFill="1" applyBorder="1" applyAlignment="1">
      <alignment vertical="center" wrapText="1"/>
    </xf>
    <xf numFmtId="43" fontId="34" fillId="0" borderId="7" xfId="0" applyNumberFormat="1" applyFont="1" applyFill="1" applyBorder="1" applyAlignment="1">
      <alignment horizontal="center" vertical="center" wrapText="1"/>
    </xf>
    <xf numFmtId="177" fontId="9" fillId="0" borderId="0" xfId="0" applyNumberFormat="1" applyFont="1" applyFill="1" applyBorder="1" applyAlignment="1">
      <alignment vertical="center" wrapText="1"/>
    </xf>
    <xf numFmtId="0" fontId="41" fillId="0" borderId="1" xfId="0" applyFont="1" applyFill="1" applyBorder="1" applyAlignment="1">
      <alignment horizontal="left" vertical="center" wrapText="1"/>
    </xf>
    <xf numFmtId="43" fontId="34" fillId="0" borderId="5" xfId="0" applyNumberFormat="1" applyFont="1" applyFill="1" applyBorder="1" applyAlignment="1">
      <alignment horizontal="right" vertical="center" wrapText="1"/>
    </xf>
    <xf numFmtId="43" fontId="34" fillId="0" borderId="7" xfId="0" applyNumberFormat="1" applyFont="1" applyFill="1" applyBorder="1" applyAlignment="1">
      <alignment horizontal="right" vertical="center" wrapText="1"/>
    </xf>
    <xf numFmtId="43" fontId="42" fillId="0" borderId="5" xfId="0" applyNumberFormat="1" applyFont="1" applyFill="1" applyBorder="1" applyAlignment="1">
      <alignment horizontal="right" vertical="center" wrapText="1"/>
    </xf>
    <xf numFmtId="43" fontId="42" fillId="0" borderId="7" xfId="0" applyNumberFormat="1" applyFont="1" applyFill="1" applyBorder="1" applyAlignment="1">
      <alignment horizontal="right" vertical="center" wrapText="1"/>
    </xf>
    <xf numFmtId="0" fontId="28" fillId="0" borderId="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4"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20" workbookViewId="0">
      <selection activeCell="B30" sqref="B30:G30"/>
    </sheetView>
  </sheetViews>
  <sheetFormatPr defaultColWidth="10" defaultRowHeight="15.6" outlineLevelCol="7"/>
  <cols>
    <col min="1" max="1" width="30.0925925925926" style="32" customWidth="1"/>
    <col min="2" max="3" width="10.0925925925926" style="32" customWidth="1"/>
    <col min="4" max="4" width="10.5555555555556" style="32" customWidth="1"/>
    <col min="5" max="5" width="11" style="32" customWidth="1"/>
    <col min="6" max="6" width="10.0925925925926" style="32" customWidth="1"/>
    <col min="7" max="7" width="11" style="32" customWidth="1"/>
    <col min="8" max="8" width="20.1111111111111" style="32" customWidth="1"/>
    <col min="9" max="9" width="15.4444444444444" style="32"/>
    <col min="10" max="32" width="10" style="32"/>
    <col min="33" max="256" width="9.62962962962963" style="32"/>
    <col min="257" max="16384" width="10" style="32"/>
  </cols>
  <sheetData>
    <row r="1" s="32" customFormat="1" ht="18" customHeight="1" spans="1:1">
      <c r="A1" s="174" t="s">
        <v>0</v>
      </c>
    </row>
    <row r="2" s="32" customFormat="1" ht="36" customHeight="1" spans="1:7">
      <c r="A2" s="175" t="s">
        <v>1</v>
      </c>
      <c r="B2" s="175"/>
      <c r="C2" s="175"/>
      <c r="D2" s="175"/>
      <c r="E2" s="175"/>
      <c r="F2" s="175"/>
      <c r="G2" s="175"/>
    </row>
    <row r="3" s="32" customFormat="1" ht="20.15" customHeight="1" spans="1:7">
      <c r="A3" s="176" t="s">
        <v>2</v>
      </c>
      <c r="B3" s="177" t="s">
        <v>3</v>
      </c>
      <c r="C3" s="178"/>
      <c r="D3" s="179" t="s">
        <v>4</v>
      </c>
      <c r="E3" s="180"/>
      <c r="F3" s="177" t="s">
        <v>5</v>
      </c>
      <c r="G3" s="178"/>
    </row>
    <row r="4" s="32" customFormat="1" ht="20.15" customHeight="1" spans="1:7">
      <c r="A4" s="176"/>
      <c r="B4" s="181">
        <v>1489</v>
      </c>
      <c r="C4" s="182"/>
      <c r="D4" s="181">
        <v>1487</v>
      </c>
      <c r="E4" s="182"/>
      <c r="F4" s="183">
        <f>D4/B4*100%</f>
        <v>0.998656816655473</v>
      </c>
      <c r="G4" s="184"/>
    </row>
    <row r="5" s="72" customFormat="1" ht="20.15" customHeight="1" spans="1:8">
      <c r="A5" s="185" t="s">
        <v>6</v>
      </c>
      <c r="B5" s="186" t="s">
        <v>7</v>
      </c>
      <c r="C5" s="187"/>
      <c r="D5" s="186" t="s">
        <v>8</v>
      </c>
      <c r="E5" s="187"/>
      <c r="F5" s="186" t="s">
        <v>9</v>
      </c>
      <c r="G5" s="187"/>
      <c r="H5" s="32"/>
    </row>
    <row r="6" s="72" customFormat="1" ht="20.15" customHeight="1" spans="1:7">
      <c r="A6" s="188" t="s">
        <v>10</v>
      </c>
      <c r="B6" s="189">
        <f>B7+B10+B11</f>
        <v>390.71</v>
      </c>
      <c r="C6" s="190"/>
      <c r="D6" s="191">
        <f>D7+D10+D11</f>
        <v>560.4</v>
      </c>
      <c r="E6" s="192"/>
      <c r="F6" s="191">
        <f>F7+F10+F11</f>
        <v>434.78</v>
      </c>
      <c r="G6" s="192"/>
    </row>
    <row r="7" s="32" customFormat="1" ht="20.15" customHeight="1" spans="1:8">
      <c r="A7" s="193" t="s">
        <v>11</v>
      </c>
      <c r="B7" s="194">
        <f>B8+B9</f>
        <v>267.77</v>
      </c>
      <c r="C7" s="194"/>
      <c r="D7" s="181">
        <f>D8+D9</f>
        <v>259.6</v>
      </c>
      <c r="E7" s="182"/>
      <c r="F7" s="181">
        <f>F8+F9</f>
        <v>228.48</v>
      </c>
      <c r="G7" s="182"/>
      <c r="H7" s="72"/>
    </row>
    <row r="8" s="32" customFormat="1" ht="20.15" customHeight="1" spans="1:8">
      <c r="A8" s="193" t="s">
        <v>12</v>
      </c>
      <c r="B8" s="195">
        <v>49.51</v>
      </c>
      <c r="C8" s="196"/>
      <c r="D8" s="181">
        <v>20</v>
      </c>
      <c r="E8" s="182"/>
      <c r="F8" s="181">
        <v>12.6</v>
      </c>
      <c r="G8" s="182"/>
      <c r="H8" s="72"/>
    </row>
    <row r="9" s="32" customFormat="1" ht="20.15" customHeight="1" spans="1:7">
      <c r="A9" s="193" t="s">
        <v>13</v>
      </c>
      <c r="B9" s="195">
        <v>218.26</v>
      </c>
      <c r="C9" s="196"/>
      <c r="D9" s="181">
        <v>239.6</v>
      </c>
      <c r="E9" s="182"/>
      <c r="F9" s="181">
        <v>215.88</v>
      </c>
      <c r="G9" s="182"/>
    </row>
    <row r="10" s="32" customFormat="1" ht="20.15" customHeight="1" spans="1:7">
      <c r="A10" s="197" t="s">
        <v>14</v>
      </c>
      <c r="B10" s="195">
        <v>87.86</v>
      </c>
      <c r="C10" s="196"/>
      <c r="D10" s="181">
        <v>203.53</v>
      </c>
      <c r="E10" s="182"/>
      <c r="F10" s="181">
        <v>184.28</v>
      </c>
      <c r="G10" s="182"/>
    </row>
    <row r="11" s="32" customFormat="1" ht="20.15" customHeight="1" spans="1:7">
      <c r="A11" s="193" t="s">
        <v>15</v>
      </c>
      <c r="B11" s="195">
        <v>35.08</v>
      </c>
      <c r="C11" s="196"/>
      <c r="D11" s="181">
        <v>97.27</v>
      </c>
      <c r="E11" s="182"/>
      <c r="F11" s="181">
        <v>22.02</v>
      </c>
      <c r="G11" s="182"/>
    </row>
    <row r="12" s="72" customFormat="1" ht="20.15" customHeight="1" spans="1:8">
      <c r="A12" s="198" t="s">
        <v>16</v>
      </c>
      <c r="B12" s="199">
        <f>SUM(B13:C20)</f>
        <v>54539.08</v>
      </c>
      <c r="C12" s="200"/>
      <c r="D12" s="191">
        <f>D13+D14+D15+D16</f>
        <v>57256.77</v>
      </c>
      <c r="E12" s="192"/>
      <c r="F12" s="191">
        <f>F13+F14+F15+F16</f>
        <v>42548.03</v>
      </c>
      <c r="G12" s="192"/>
      <c r="H12" s="116"/>
    </row>
    <row r="13" s="32" customFormat="1" ht="20.15" customHeight="1" spans="1:8">
      <c r="A13" s="201" t="s">
        <v>17</v>
      </c>
      <c r="B13" s="195">
        <v>4244.18</v>
      </c>
      <c r="C13" s="196"/>
      <c r="D13" s="181">
        <v>4550.31</v>
      </c>
      <c r="E13" s="182"/>
      <c r="F13" s="181">
        <v>2243.85</v>
      </c>
      <c r="G13" s="182"/>
      <c r="H13" s="73"/>
    </row>
    <row r="14" s="32" customFormat="1" ht="20.15" customHeight="1" spans="1:8">
      <c r="A14" s="193" t="s">
        <v>18</v>
      </c>
      <c r="B14" s="195">
        <v>1288.96</v>
      </c>
      <c r="C14" s="196"/>
      <c r="D14" s="181">
        <v>1392.58</v>
      </c>
      <c r="E14" s="182"/>
      <c r="F14" s="181">
        <v>1160.11</v>
      </c>
      <c r="G14" s="182"/>
      <c r="H14" s="202"/>
    </row>
    <row r="15" s="32" customFormat="1" ht="20.15" customHeight="1" spans="1:8">
      <c r="A15" s="193" t="s">
        <v>19</v>
      </c>
      <c r="B15" s="195">
        <v>15938.58</v>
      </c>
      <c r="C15" s="203"/>
      <c r="D15" s="181">
        <v>36534.01</v>
      </c>
      <c r="E15" s="182"/>
      <c r="F15" s="181">
        <v>24479.77</v>
      </c>
      <c r="G15" s="182"/>
      <c r="H15" s="202"/>
    </row>
    <row r="16" s="32" customFormat="1" ht="20.15" customHeight="1" spans="1:8">
      <c r="A16" s="193" t="s">
        <v>20</v>
      </c>
      <c r="B16" s="195">
        <v>16521.18</v>
      </c>
      <c r="C16" s="196"/>
      <c r="D16" s="181">
        <f>D18+D19</f>
        <v>14779.87</v>
      </c>
      <c r="E16" s="182"/>
      <c r="F16" s="181">
        <f>F18+F19</f>
        <v>14664.3</v>
      </c>
      <c r="G16" s="182"/>
      <c r="H16" s="204"/>
    </row>
    <row r="17" s="32" customFormat="1" ht="20.15" customHeight="1" spans="1:8">
      <c r="A17" s="205" t="s">
        <v>21</v>
      </c>
      <c r="B17" s="195">
        <v>200</v>
      </c>
      <c r="C17" s="196"/>
      <c r="D17" s="181"/>
      <c r="E17" s="182"/>
      <c r="F17" s="181"/>
      <c r="G17" s="182"/>
      <c r="H17" s="204"/>
    </row>
    <row r="18" s="32" customFormat="1" ht="20.15" customHeight="1" spans="1:8">
      <c r="A18" s="197" t="s">
        <v>22</v>
      </c>
      <c r="B18" s="206">
        <v>15829.62</v>
      </c>
      <c r="C18" s="207"/>
      <c r="D18" s="181">
        <v>14439.73</v>
      </c>
      <c r="E18" s="182"/>
      <c r="F18" s="181">
        <v>14327.69</v>
      </c>
      <c r="G18" s="182"/>
      <c r="H18" s="204"/>
    </row>
    <row r="19" s="32" customFormat="1" ht="20.15" customHeight="1" spans="1:8">
      <c r="A19" s="197" t="s">
        <v>23</v>
      </c>
      <c r="B19" s="195">
        <v>491.56</v>
      </c>
      <c r="C19" s="203"/>
      <c r="D19" s="181">
        <v>340.14</v>
      </c>
      <c r="E19" s="182"/>
      <c r="F19" s="181">
        <v>336.61</v>
      </c>
      <c r="G19" s="182"/>
      <c r="H19" s="204"/>
    </row>
    <row r="20" s="32" customFormat="1" ht="20.15" customHeight="1" spans="1:7">
      <c r="A20" s="193" t="s">
        <v>24</v>
      </c>
      <c r="B20" s="206">
        <v>25</v>
      </c>
      <c r="C20" s="207"/>
      <c r="D20" s="181"/>
      <c r="E20" s="182"/>
      <c r="F20" s="181"/>
      <c r="G20" s="182"/>
    </row>
    <row r="21" s="72" customFormat="1" ht="20.15" customHeight="1" spans="1:7">
      <c r="A21" s="188" t="s">
        <v>25</v>
      </c>
      <c r="B21" s="189">
        <v>4937.22</v>
      </c>
      <c r="C21" s="190"/>
      <c r="D21" s="191">
        <v>5139.24</v>
      </c>
      <c r="E21" s="192"/>
      <c r="F21" s="191">
        <v>4606.96</v>
      </c>
      <c r="G21" s="192"/>
    </row>
    <row r="22" s="32" customFormat="1" ht="20.15" customHeight="1" spans="1:7">
      <c r="A22" s="193" t="s">
        <v>26</v>
      </c>
      <c r="B22" s="206">
        <v>345.09</v>
      </c>
      <c r="C22" s="207"/>
      <c r="D22" s="181">
        <v>325.15</v>
      </c>
      <c r="E22" s="182"/>
      <c r="F22" s="181">
        <v>254.66</v>
      </c>
      <c r="G22" s="182"/>
    </row>
    <row r="23" s="32" customFormat="1" ht="20.15" customHeight="1" spans="1:7">
      <c r="A23" s="193" t="s">
        <v>27</v>
      </c>
      <c r="B23" s="206">
        <v>779.05</v>
      </c>
      <c r="C23" s="207"/>
      <c r="D23" s="181">
        <v>947.76</v>
      </c>
      <c r="E23" s="182"/>
      <c r="F23" s="181">
        <v>778.77</v>
      </c>
      <c r="G23" s="182"/>
    </row>
    <row r="24" s="32" customFormat="1" ht="20.15" customHeight="1" spans="1:7">
      <c r="A24" s="193" t="s">
        <v>28</v>
      </c>
      <c r="B24" s="195">
        <v>57.32</v>
      </c>
      <c r="C24" s="203"/>
      <c r="D24" s="181">
        <v>90.42</v>
      </c>
      <c r="E24" s="182"/>
      <c r="F24" s="181">
        <v>46.45</v>
      </c>
      <c r="G24" s="182"/>
    </row>
    <row r="25" s="72" customFormat="1" ht="20.15" customHeight="1" spans="1:7">
      <c r="A25" s="198" t="s">
        <v>29</v>
      </c>
      <c r="B25" s="189">
        <v>23439.86</v>
      </c>
      <c r="C25" s="190"/>
      <c r="D25" s="191">
        <v>9475.47</v>
      </c>
      <c r="E25" s="192"/>
      <c r="F25" s="191">
        <v>28016.6</v>
      </c>
      <c r="G25" s="192"/>
    </row>
    <row r="26" s="32" customFormat="1" ht="20.15" customHeight="1" spans="1:7">
      <c r="A26" s="198" t="s">
        <v>30</v>
      </c>
      <c r="B26" s="208"/>
      <c r="C26" s="209"/>
      <c r="D26" s="189"/>
      <c r="E26" s="190"/>
      <c r="F26" s="189"/>
      <c r="G26" s="190"/>
    </row>
    <row r="27" s="32" customFormat="1" ht="20.15" customHeight="1" spans="1:7">
      <c r="A27" s="210" t="s">
        <v>31</v>
      </c>
      <c r="B27" s="135" t="s">
        <v>32</v>
      </c>
      <c r="C27" s="135" t="s">
        <v>33</v>
      </c>
      <c r="D27" s="103" t="s">
        <v>34</v>
      </c>
      <c r="E27" s="135" t="s">
        <v>35</v>
      </c>
      <c r="F27" s="135" t="s">
        <v>36</v>
      </c>
      <c r="G27" s="135" t="s">
        <v>37</v>
      </c>
    </row>
    <row r="28" s="32" customFormat="1" ht="20.15" customHeight="1" spans="1:7">
      <c r="A28" s="211"/>
      <c r="B28" s="102"/>
      <c r="C28" s="102"/>
      <c r="D28" s="103"/>
      <c r="E28" s="102"/>
      <c r="F28" s="102"/>
      <c r="G28" s="102"/>
    </row>
    <row r="29" s="32" customFormat="1" ht="20.15" customHeight="1" spans="1:7">
      <c r="A29" s="212"/>
      <c r="B29" s="194">
        <v>0</v>
      </c>
      <c r="C29" s="194">
        <v>0</v>
      </c>
      <c r="D29" s="194">
        <v>0</v>
      </c>
      <c r="E29" s="194">
        <v>0</v>
      </c>
      <c r="F29" s="194">
        <v>0</v>
      </c>
      <c r="G29" s="194">
        <v>0</v>
      </c>
    </row>
    <row r="30" s="32" customFormat="1" ht="137" customHeight="1" spans="1:7">
      <c r="A30" s="103" t="s">
        <v>38</v>
      </c>
      <c r="B30" s="112" t="s">
        <v>39</v>
      </c>
      <c r="C30" s="112"/>
      <c r="D30" s="112"/>
      <c r="E30" s="112"/>
      <c r="F30" s="112"/>
      <c r="G30" s="112"/>
    </row>
    <row r="31" s="32" customFormat="1" ht="30" customHeight="1" spans="1:7">
      <c r="A31" s="213" t="s">
        <v>40</v>
      </c>
      <c r="B31" s="213"/>
      <c r="C31" s="213"/>
      <c r="D31" s="213"/>
      <c r="E31" s="213"/>
      <c r="F31" s="213"/>
      <c r="G31" s="213"/>
    </row>
    <row r="32" s="32" customFormat="1" ht="20" customHeight="1" spans="1:7">
      <c r="A32" s="108" t="s">
        <v>41</v>
      </c>
      <c r="B32" s="108"/>
      <c r="C32" s="108"/>
      <c r="D32" s="108"/>
      <c r="E32" s="108"/>
      <c r="F32" s="108"/>
      <c r="G32" s="108"/>
    </row>
  </sheetData>
  <mergeCells count="82">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30:G30"/>
    <mergeCell ref="A31:G31"/>
    <mergeCell ref="A32:G32"/>
    <mergeCell ref="A3:A4"/>
    <mergeCell ref="A27:A29"/>
    <mergeCell ref="B27:B28"/>
    <mergeCell ref="C27:C28"/>
    <mergeCell ref="D27:D28"/>
    <mergeCell ref="E27:E28"/>
    <mergeCell ref="F27:F28"/>
    <mergeCell ref="G27:G2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opLeftCell="A34" workbookViewId="0">
      <selection activeCell="E47" sqref="E47"/>
    </sheetView>
  </sheetViews>
  <sheetFormatPr defaultColWidth="10" defaultRowHeight="15.6"/>
  <cols>
    <col min="1" max="1" width="19.5" style="32" customWidth="1"/>
    <col min="2" max="2" width="12.6666666666667" style="32" customWidth="1"/>
    <col min="3" max="3" width="11.8888888888889" style="32" customWidth="1"/>
    <col min="4" max="4" width="23" style="73" customWidth="1"/>
    <col min="5" max="5" width="23.5555555555556" style="73" customWidth="1"/>
    <col min="6" max="6" width="23.1111111111111" style="32" customWidth="1"/>
    <col min="7" max="7" width="9.33333333333333" style="32" customWidth="1"/>
    <col min="8" max="8" width="10.8888888888889" style="32" customWidth="1"/>
    <col min="9" max="9" width="24.5555555555556" style="32" customWidth="1"/>
    <col min="10" max="16384" width="10" style="32"/>
  </cols>
  <sheetData>
    <row r="1" s="32" customFormat="1" ht="22.2" spans="1:2">
      <c r="A1" s="139" t="s">
        <v>42</v>
      </c>
      <c r="B1" s="117"/>
    </row>
    <row r="2" s="32" customFormat="1" ht="36" customHeight="1" spans="1:9">
      <c r="A2" s="140" t="s">
        <v>43</v>
      </c>
      <c r="B2" s="140"/>
      <c r="C2" s="140"/>
      <c r="D2" s="118"/>
      <c r="E2" s="118"/>
      <c r="F2" s="140"/>
      <c r="G2" s="140"/>
      <c r="H2" s="140"/>
      <c r="I2" s="140"/>
    </row>
    <row r="3" s="32" customFormat="1" ht="37" customHeight="1" spans="1:9">
      <c r="A3" s="141" t="s">
        <v>44</v>
      </c>
      <c r="B3" s="123" t="s">
        <v>45</v>
      </c>
      <c r="C3" s="123"/>
      <c r="D3" s="123"/>
      <c r="E3" s="123"/>
      <c r="F3" s="123"/>
      <c r="G3" s="123"/>
      <c r="H3" s="123"/>
      <c r="I3" s="123"/>
    </row>
    <row r="4" s="71" customFormat="1" ht="30" customHeight="1" spans="1:9">
      <c r="A4" s="123" t="s">
        <v>46</v>
      </c>
      <c r="B4" s="123" t="s">
        <v>47</v>
      </c>
      <c r="C4" s="123"/>
      <c r="D4" s="123" t="s">
        <v>48</v>
      </c>
      <c r="E4" s="123" t="s">
        <v>49</v>
      </c>
      <c r="F4" s="123" t="s">
        <v>50</v>
      </c>
      <c r="G4" s="123" t="s">
        <v>51</v>
      </c>
      <c r="H4" s="123" t="s">
        <v>52</v>
      </c>
      <c r="I4" s="123" t="s">
        <v>53</v>
      </c>
    </row>
    <row r="5" s="32" customFormat="1" ht="30" customHeight="1" spans="1:9">
      <c r="A5" s="123"/>
      <c r="B5" s="142" t="s">
        <v>54</v>
      </c>
      <c r="C5" s="142"/>
      <c r="D5" s="143">
        <v>86679.23</v>
      </c>
      <c r="E5" s="143">
        <v>106605.29</v>
      </c>
      <c r="F5" s="144">
        <v>87501.96</v>
      </c>
      <c r="G5" s="142">
        <v>10</v>
      </c>
      <c r="H5" s="145">
        <f>F5/E5*100%</f>
        <v>0.820803170274196</v>
      </c>
      <c r="I5" s="156">
        <f>H5*G5</f>
        <v>8.20803170274196</v>
      </c>
    </row>
    <row r="6" s="32" customFormat="1" ht="30" customHeight="1" spans="1:9">
      <c r="A6" s="123"/>
      <c r="B6" s="146" t="s">
        <v>55</v>
      </c>
      <c r="C6" s="146"/>
      <c r="D6" s="147"/>
      <c r="E6" s="147"/>
      <c r="F6" s="146" t="s">
        <v>56</v>
      </c>
      <c r="G6" s="146"/>
      <c r="H6" s="146"/>
      <c r="I6" s="146"/>
    </row>
    <row r="7" s="32" customFormat="1" ht="30" customHeight="1" spans="1:9">
      <c r="A7" s="123"/>
      <c r="B7" s="148" t="s">
        <v>57</v>
      </c>
      <c r="C7" s="149"/>
      <c r="D7" s="149"/>
      <c r="E7" s="150"/>
      <c r="F7" s="56" t="s">
        <v>58</v>
      </c>
      <c r="G7" s="151">
        <v>44953.93</v>
      </c>
      <c r="H7" s="151"/>
      <c r="I7" s="151"/>
    </row>
    <row r="8" s="32" customFormat="1" ht="30" customHeight="1" spans="1:9">
      <c r="A8" s="123"/>
      <c r="B8" s="148" t="s">
        <v>59</v>
      </c>
      <c r="C8" s="149"/>
      <c r="D8" s="149"/>
      <c r="E8" s="150"/>
      <c r="F8" s="56" t="s">
        <v>60</v>
      </c>
      <c r="G8" s="151">
        <v>42548.03</v>
      </c>
      <c r="H8" s="151"/>
      <c r="I8" s="151"/>
    </row>
    <row r="9" s="32" customFormat="1" ht="30" customHeight="1" spans="1:9">
      <c r="A9" s="123"/>
      <c r="B9" s="148" t="s">
        <v>61</v>
      </c>
      <c r="C9" s="149"/>
      <c r="D9" s="149"/>
      <c r="E9" s="150"/>
      <c r="F9" s="56"/>
      <c r="G9" s="152"/>
      <c r="H9" s="153"/>
      <c r="I9" s="157"/>
    </row>
    <row r="10" s="32" customFormat="1" ht="30" customHeight="1" spans="1:9">
      <c r="A10" s="123"/>
      <c r="B10" s="148" t="s">
        <v>62</v>
      </c>
      <c r="C10" s="149"/>
      <c r="D10" s="149"/>
      <c r="E10" s="150"/>
      <c r="F10" s="56"/>
      <c r="G10" s="154"/>
      <c r="H10" s="154"/>
      <c r="I10" s="154"/>
    </row>
    <row r="11" s="32" customFormat="1" ht="25" customHeight="1" spans="1:9">
      <c r="A11" s="123" t="s">
        <v>63</v>
      </c>
      <c r="B11" s="142" t="s">
        <v>64</v>
      </c>
      <c r="C11" s="142"/>
      <c r="D11" s="123"/>
      <c r="E11" s="123"/>
      <c r="F11" s="142" t="s">
        <v>65</v>
      </c>
      <c r="G11" s="142"/>
      <c r="H11" s="142"/>
      <c r="I11" s="142"/>
    </row>
    <row r="12" s="32" customFormat="1" ht="409" customHeight="1" spans="1:9">
      <c r="A12" s="123"/>
      <c r="B12" s="147" t="s">
        <v>66</v>
      </c>
      <c r="C12" s="147"/>
      <c r="D12" s="147"/>
      <c r="E12" s="147"/>
      <c r="F12" s="147" t="s">
        <v>67</v>
      </c>
      <c r="G12" s="147"/>
      <c r="H12" s="147"/>
      <c r="I12" s="147"/>
    </row>
    <row r="13" s="71" customFormat="1" ht="35" customHeight="1" spans="1:9">
      <c r="A13" s="97" t="s">
        <v>68</v>
      </c>
      <c r="B13" s="99" t="s">
        <v>69</v>
      </c>
      <c r="C13" s="99" t="s">
        <v>70</v>
      </c>
      <c r="D13" s="99" t="s">
        <v>71</v>
      </c>
      <c r="E13" s="99" t="s">
        <v>72</v>
      </c>
      <c r="F13" s="99" t="s">
        <v>73</v>
      </c>
      <c r="G13" s="99" t="s">
        <v>51</v>
      </c>
      <c r="H13" s="99" t="s">
        <v>53</v>
      </c>
      <c r="I13" s="99" t="s">
        <v>74</v>
      </c>
    </row>
    <row r="14" s="71" customFormat="1" ht="30" customHeight="1" spans="1:9">
      <c r="A14" s="98"/>
      <c r="B14" s="98" t="s">
        <v>75</v>
      </c>
      <c r="C14" s="98" t="s">
        <v>76</v>
      </c>
      <c r="D14" s="78" t="s">
        <v>77</v>
      </c>
      <c r="E14" s="78" t="s">
        <v>78</v>
      </c>
      <c r="F14" s="100" t="s">
        <v>79</v>
      </c>
      <c r="G14" s="85">
        <v>2</v>
      </c>
      <c r="H14" s="99">
        <v>2</v>
      </c>
      <c r="I14" s="99"/>
    </row>
    <row r="15" s="71" customFormat="1" ht="30" customHeight="1" spans="1:9">
      <c r="A15" s="98"/>
      <c r="B15" s="98"/>
      <c r="C15" s="98"/>
      <c r="D15" s="78" t="s">
        <v>80</v>
      </c>
      <c r="E15" s="78" t="s">
        <v>81</v>
      </c>
      <c r="F15" s="133">
        <v>0</v>
      </c>
      <c r="G15" s="85">
        <v>0.5</v>
      </c>
      <c r="H15" s="99">
        <v>0</v>
      </c>
      <c r="I15" s="99" t="s">
        <v>82</v>
      </c>
    </row>
    <row r="16" s="71" customFormat="1" ht="30" customHeight="1" spans="1:9">
      <c r="A16" s="98"/>
      <c r="B16" s="98"/>
      <c r="C16" s="98"/>
      <c r="D16" s="78" t="s">
        <v>83</v>
      </c>
      <c r="E16" s="78" t="s">
        <v>84</v>
      </c>
      <c r="F16" s="133">
        <v>0</v>
      </c>
      <c r="G16" s="85">
        <v>0.5</v>
      </c>
      <c r="H16" s="99">
        <v>0</v>
      </c>
      <c r="I16" s="99" t="s">
        <v>85</v>
      </c>
    </row>
    <row r="17" s="71" customFormat="1" ht="30" customHeight="1" spans="1:9">
      <c r="A17" s="98"/>
      <c r="B17" s="98"/>
      <c r="C17" s="98"/>
      <c r="D17" s="78" t="s">
        <v>86</v>
      </c>
      <c r="E17" s="78" t="s">
        <v>87</v>
      </c>
      <c r="F17" s="78" t="s">
        <v>87</v>
      </c>
      <c r="G17" s="85">
        <v>2</v>
      </c>
      <c r="H17" s="99">
        <f>G17</f>
        <v>2</v>
      </c>
      <c r="I17" s="99"/>
    </row>
    <row r="18" s="71" customFormat="1" ht="30" customHeight="1" spans="1:9">
      <c r="A18" s="98"/>
      <c r="B18" s="98"/>
      <c r="C18" s="98"/>
      <c r="D18" s="78" t="s">
        <v>88</v>
      </c>
      <c r="E18" s="78" t="s">
        <v>89</v>
      </c>
      <c r="F18" s="132">
        <v>0</v>
      </c>
      <c r="G18" s="85">
        <v>0.5</v>
      </c>
      <c r="H18" s="99">
        <v>0</v>
      </c>
      <c r="I18" s="99" t="s">
        <v>85</v>
      </c>
    </row>
    <row r="19" s="71" customFormat="1" ht="30" customHeight="1" spans="1:9">
      <c r="A19" s="98"/>
      <c r="B19" s="98"/>
      <c r="C19" s="98"/>
      <c r="D19" s="78" t="s">
        <v>90</v>
      </c>
      <c r="E19" s="78" t="s">
        <v>91</v>
      </c>
      <c r="F19" s="133">
        <v>0</v>
      </c>
      <c r="G19" s="85">
        <v>0.5</v>
      </c>
      <c r="H19" s="99">
        <v>0</v>
      </c>
      <c r="I19" s="99" t="s">
        <v>85</v>
      </c>
    </row>
    <row r="20" s="71" customFormat="1" ht="30" customHeight="1" spans="1:9">
      <c r="A20" s="98"/>
      <c r="B20" s="98"/>
      <c r="C20" s="98"/>
      <c r="D20" s="78" t="s">
        <v>92</v>
      </c>
      <c r="E20" s="78" t="s">
        <v>93</v>
      </c>
      <c r="F20" s="133" t="s">
        <v>94</v>
      </c>
      <c r="G20" s="85">
        <v>2</v>
      </c>
      <c r="H20" s="99">
        <v>2</v>
      </c>
      <c r="I20" s="111"/>
    </row>
    <row r="21" s="32" customFormat="1" ht="30" customHeight="1" spans="1:9">
      <c r="A21" s="98"/>
      <c r="B21" s="98"/>
      <c r="C21" s="98"/>
      <c r="D21" s="78" t="s">
        <v>95</v>
      </c>
      <c r="E21" s="78" t="s">
        <v>96</v>
      </c>
      <c r="F21" s="133" t="s">
        <v>97</v>
      </c>
      <c r="G21" s="85">
        <v>2</v>
      </c>
      <c r="H21" s="99">
        <v>2</v>
      </c>
      <c r="I21" s="111"/>
    </row>
    <row r="22" s="32" customFormat="1" ht="35" customHeight="1" spans="1:9">
      <c r="A22" s="98"/>
      <c r="B22" s="98"/>
      <c r="C22" s="98"/>
      <c r="D22" s="78" t="s">
        <v>98</v>
      </c>
      <c r="E22" s="78" t="s">
        <v>99</v>
      </c>
      <c r="F22" s="94" t="s">
        <v>100</v>
      </c>
      <c r="G22" s="85">
        <v>2</v>
      </c>
      <c r="H22" s="99">
        <v>2</v>
      </c>
      <c r="I22" s="158"/>
    </row>
    <row r="23" s="32" customFormat="1" ht="35" customHeight="1" spans="1:9">
      <c r="A23" s="98"/>
      <c r="B23" s="98"/>
      <c r="C23" s="98"/>
      <c r="D23" s="78" t="s">
        <v>101</v>
      </c>
      <c r="E23" s="78" t="s">
        <v>102</v>
      </c>
      <c r="F23" s="94" t="s">
        <v>103</v>
      </c>
      <c r="G23" s="85">
        <v>3</v>
      </c>
      <c r="H23" s="99">
        <v>3</v>
      </c>
      <c r="I23" s="158"/>
    </row>
    <row r="24" s="32" customFormat="1" ht="35" customHeight="1" spans="1:9">
      <c r="A24" s="98"/>
      <c r="B24" s="98"/>
      <c r="C24" s="98"/>
      <c r="D24" s="78" t="s">
        <v>104</v>
      </c>
      <c r="E24" s="78" t="s">
        <v>105</v>
      </c>
      <c r="F24" s="94" t="s">
        <v>106</v>
      </c>
      <c r="G24" s="85">
        <v>3</v>
      </c>
      <c r="H24" s="99">
        <v>3</v>
      </c>
      <c r="I24" s="158"/>
    </row>
    <row r="25" s="32" customFormat="1" ht="35" customHeight="1" spans="1:9">
      <c r="A25" s="98"/>
      <c r="B25" s="98"/>
      <c r="C25" s="98"/>
      <c r="D25" s="78" t="s">
        <v>107</v>
      </c>
      <c r="E25" s="78" t="s">
        <v>108</v>
      </c>
      <c r="F25" s="100" t="s">
        <v>109</v>
      </c>
      <c r="G25" s="85">
        <v>2</v>
      </c>
      <c r="H25" s="99">
        <v>2</v>
      </c>
      <c r="I25" s="159" t="s">
        <v>110</v>
      </c>
    </row>
    <row r="26" s="32" customFormat="1" ht="30" customHeight="1" spans="1:9">
      <c r="A26" s="98"/>
      <c r="B26" s="98"/>
      <c r="C26" s="98"/>
      <c r="D26" s="78" t="s">
        <v>111</v>
      </c>
      <c r="E26" s="78" t="s">
        <v>112</v>
      </c>
      <c r="F26" s="100" t="s">
        <v>113</v>
      </c>
      <c r="G26" s="85">
        <v>3</v>
      </c>
      <c r="H26" s="99">
        <f>G26</f>
        <v>3</v>
      </c>
      <c r="I26" s="85"/>
    </row>
    <row r="27" s="32" customFormat="1" ht="30" customHeight="1" spans="1:9">
      <c r="A27" s="98"/>
      <c r="B27" s="98"/>
      <c r="C27" s="98"/>
      <c r="D27" s="78" t="s">
        <v>114</v>
      </c>
      <c r="E27" s="78" t="s">
        <v>115</v>
      </c>
      <c r="F27" s="78" t="s">
        <v>115</v>
      </c>
      <c r="G27" s="85">
        <v>2</v>
      </c>
      <c r="H27" s="99">
        <v>2</v>
      </c>
      <c r="I27" s="85"/>
    </row>
    <row r="28" s="32" customFormat="1" ht="30" customHeight="1" spans="1:9">
      <c r="A28" s="98"/>
      <c r="B28" s="98"/>
      <c r="C28" s="98"/>
      <c r="D28" s="78" t="s">
        <v>116</v>
      </c>
      <c r="E28" s="78" t="s">
        <v>117</v>
      </c>
      <c r="F28" s="78" t="s">
        <v>117</v>
      </c>
      <c r="G28" s="85">
        <v>2</v>
      </c>
      <c r="H28" s="99">
        <v>2</v>
      </c>
      <c r="I28" s="87"/>
    </row>
    <row r="29" s="32" customFormat="1" ht="30" customHeight="1" spans="1:9">
      <c r="A29" s="98"/>
      <c r="B29" s="98"/>
      <c r="C29" s="98"/>
      <c r="D29" s="78" t="s">
        <v>118</v>
      </c>
      <c r="E29" s="78" t="s">
        <v>119</v>
      </c>
      <c r="F29" s="78" t="s">
        <v>120</v>
      </c>
      <c r="G29" s="85">
        <v>2</v>
      </c>
      <c r="H29" s="99">
        <v>2</v>
      </c>
      <c r="I29" s="87"/>
    </row>
    <row r="30" s="32" customFormat="1" ht="30" customHeight="1" spans="1:9">
      <c r="A30" s="98"/>
      <c r="B30" s="98"/>
      <c r="C30" s="97" t="s">
        <v>121</v>
      </c>
      <c r="D30" s="78" t="s">
        <v>122</v>
      </c>
      <c r="E30" s="78" t="s">
        <v>123</v>
      </c>
      <c r="F30" s="155">
        <v>1</v>
      </c>
      <c r="G30" s="85">
        <v>1</v>
      </c>
      <c r="H30" s="99">
        <f t="shared" ref="H30:H36" si="0">G30</f>
        <v>1</v>
      </c>
      <c r="I30" s="87"/>
    </row>
    <row r="31" s="32" customFormat="1" ht="45" customHeight="1" spans="1:9">
      <c r="A31" s="98"/>
      <c r="B31" s="98"/>
      <c r="C31" s="98"/>
      <c r="D31" s="78" t="s">
        <v>124</v>
      </c>
      <c r="E31" s="78" t="s">
        <v>125</v>
      </c>
      <c r="F31" s="133">
        <v>0</v>
      </c>
      <c r="G31" s="85">
        <v>1</v>
      </c>
      <c r="H31" s="99">
        <f t="shared" si="0"/>
        <v>1</v>
      </c>
      <c r="I31" s="87"/>
    </row>
    <row r="32" s="32" customFormat="1" ht="30" customHeight="1" spans="1:9">
      <c r="A32" s="98"/>
      <c r="B32" s="98"/>
      <c r="C32" s="98"/>
      <c r="D32" s="78" t="s">
        <v>126</v>
      </c>
      <c r="E32" s="78" t="s">
        <v>127</v>
      </c>
      <c r="F32" s="155">
        <v>1</v>
      </c>
      <c r="G32" s="85">
        <v>1</v>
      </c>
      <c r="H32" s="99">
        <f t="shared" si="0"/>
        <v>1</v>
      </c>
      <c r="I32" s="87"/>
    </row>
    <row r="33" s="32" customFormat="1" ht="30" customHeight="1" spans="1:9">
      <c r="A33" s="98"/>
      <c r="B33" s="98"/>
      <c r="C33" s="98"/>
      <c r="D33" s="78" t="s">
        <v>128</v>
      </c>
      <c r="E33" s="78" t="s">
        <v>129</v>
      </c>
      <c r="F33" s="78" t="s">
        <v>130</v>
      </c>
      <c r="G33" s="85">
        <v>0.5</v>
      </c>
      <c r="H33" s="99">
        <f t="shared" si="0"/>
        <v>0.5</v>
      </c>
      <c r="I33" s="87"/>
    </row>
    <row r="34" s="32" customFormat="1" ht="30" customHeight="1" spans="1:9">
      <c r="A34" s="98"/>
      <c r="B34" s="98"/>
      <c r="C34" s="98"/>
      <c r="D34" s="78" t="s">
        <v>131</v>
      </c>
      <c r="E34" s="78" t="s">
        <v>132</v>
      </c>
      <c r="F34" s="78" t="s">
        <v>132</v>
      </c>
      <c r="G34" s="85">
        <v>0.5</v>
      </c>
      <c r="H34" s="99">
        <f t="shared" si="0"/>
        <v>0.5</v>
      </c>
      <c r="I34" s="87"/>
    </row>
    <row r="35" s="32" customFormat="1" ht="30" customHeight="1" spans="1:9">
      <c r="A35" s="98"/>
      <c r="B35" s="98"/>
      <c r="C35" s="98"/>
      <c r="D35" s="78" t="s">
        <v>133</v>
      </c>
      <c r="E35" s="78" t="s">
        <v>134</v>
      </c>
      <c r="F35" s="124">
        <v>0.6</v>
      </c>
      <c r="G35" s="85">
        <v>1</v>
      </c>
      <c r="H35" s="99">
        <f t="shared" si="0"/>
        <v>1</v>
      </c>
      <c r="I35" s="87"/>
    </row>
    <row r="36" s="32" customFormat="1" ht="30" customHeight="1" spans="1:9">
      <c r="A36" s="98"/>
      <c r="B36" s="98"/>
      <c r="C36" s="98"/>
      <c r="D36" s="78" t="s">
        <v>135</v>
      </c>
      <c r="E36" s="78" t="s">
        <v>123</v>
      </c>
      <c r="F36" s="124">
        <v>0.85</v>
      </c>
      <c r="G36" s="85">
        <v>1</v>
      </c>
      <c r="H36" s="99">
        <f t="shared" si="0"/>
        <v>1</v>
      </c>
      <c r="I36" s="87"/>
    </row>
    <row r="37" s="32" customFormat="1" ht="30" customHeight="1" spans="1:9">
      <c r="A37" s="98"/>
      <c r="B37" s="98"/>
      <c r="C37" s="98"/>
      <c r="D37" s="78" t="s">
        <v>136</v>
      </c>
      <c r="E37" s="78" t="s">
        <v>137</v>
      </c>
      <c r="F37" s="124">
        <v>1</v>
      </c>
      <c r="G37" s="85">
        <v>1</v>
      </c>
      <c r="H37" s="99">
        <v>1</v>
      </c>
      <c r="I37" s="87"/>
    </row>
    <row r="38" s="32" customFormat="1" ht="30" customHeight="1" spans="1:9">
      <c r="A38" s="98"/>
      <c r="B38" s="98"/>
      <c r="C38" s="98"/>
      <c r="D38" s="78" t="s">
        <v>138</v>
      </c>
      <c r="E38" s="78" t="s">
        <v>139</v>
      </c>
      <c r="F38" s="94">
        <v>0.75</v>
      </c>
      <c r="G38" s="85">
        <v>1</v>
      </c>
      <c r="H38" s="99">
        <v>1</v>
      </c>
      <c r="I38" s="87"/>
    </row>
    <row r="39" s="32" customFormat="1" ht="30" customHeight="1" spans="1:9">
      <c r="A39" s="98"/>
      <c r="B39" s="98"/>
      <c r="C39" s="97" t="s">
        <v>140</v>
      </c>
      <c r="D39" s="78" t="s">
        <v>141</v>
      </c>
      <c r="E39" s="78" t="s">
        <v>142</v>
      </c>
      <c r="F39" s="78" t="s">
        <v>142</v>
      </c>
      <c r="G39" s="85">
        <v>1</v>
      </c>
      <c r="H39" s="99">
        <v>1</v>
      </c>
      <c r="I39" s="87"/>
    </row>
    <row r="40" s="32" customFormat="1" ht="30" customHeight="1" spans="1:9">
      <c r="A40" s="98"/>
      <c r="B40" s="98"/>
      <c r="C40" s="98"/>
      <c r="D40" s="78" t="s">
        <v>143</v>
      </c>
      <c r="E40" s="78" t="s">
        <v>144</v>
      </c>
      <c r="F40" s="78" t="s">
        <v>144</v>
      </c>
      <c r="G40" s="85">
        <v>1</v>
      </c>
      <c r="H40" s="99">
        <f t="shared" ref="H40:H45" si="1">G40</f>
        <v>1</v>
      </c>
      <c r="I40" s="87"/>
    </row>
    <row r="41" s="32" customFormat="1" ht="30" customHeight="1" spans="1:9">
      <c r="A41" s="98"/>
      <c r="B41" s="98"/>
      <c r="C41" s="98"/>
      <c r="D41" s="78" t="s">
        <v>145</v>
      </c>
      <c r="E41" s="78" t="s">
        <v>146</v>
      </c>
      <c r="F41" s="94">
        <v>0.95</v>
      </c>
      <c r="G41" s="85">
        <v>1</v>
      </c>
      <c r="H41" s="99">
        <f t="shared" si="1"/>
        <v>1</v>
      </c>
      <c r="I41" s="87"/>
    </row>
    <row r="42" s="32" customFormat="1" ht="30" customHeight="1" spans="1:9">
      <c r="A42" s="98"/>
      <c r="B42" s="98"/>
      <c r="C42" s="98"/>
      <c r="D42" s="78" t="s">
        <v>147</v>
      </c>
      <c r="E42" s="78" t="s">
        <v>148</v>
      </c>
      <c r="F42" s="78" t="s">
        <v>148</v>
      </c>
      <c r="G42" s="85">
        <v>1</v>
      </c>
      <c r="H42" s="99">
        <f t="shared" si="1"/>
        <v>1</v>
      </c>
      <c r="I42" s="87"/>
    </row>
    <row r="43" s="32" customFormat="1" ht="30" customHeight="1" spans="1:9">
      <c r="A43" s="98"/>
      <c r="B43" s="98"/>
      <c r="C43" s="98"/>
      <c r="D43" s="78" t="s">
        <v>149</v>
      </c>
      <c r="E43" s="78" t="s">
        <v>150</v>
      </c>
      <c r="F43" s="78" t="s">
        <v>150</v>
      </c>
      <c r="G43" s="85">
        <v>1</v>
      </c>
      <c r="H43" s="99">
        <f t="shared" si="1"/>
        <v>1</v>
      </c>
      <c r="I43" s="87"/>
    </row>
    <row r="44" s="32" customFormat="1" ht="30" customHeight="1" spans="1:9">
      <c r="A44" s="98"/>
      <c r="B44" s="98"/>
      <c r="C44" s="97" t="s">
        <v>151</v>
      </c>
      <c r="D44" s="78" t="s">
        <v>152</v>
      </c>
      <c r="E44" s="78" t="s">
        <v>153</v>
      </c>
      <c r="F44" s="78">
        <v>0</v>
      </c>
      <c r="G44" s="85">
        <v>0.5</v>
      </c>
      <c r="H44" s="78">
        <v>0</v>
      </c>
      <c r="I44" s="160" t="s">
        <v>154</v>
      </c>
    </row>
    <row r="45" s="32" customFormat="1" ht="30" customHeight="1" spans="1:9">
      <c r="A45" s="98"/>
      <c r="B45" s="98"/>
      <c r="C45" s="98"/>
      <c r="D45" s="78" t="s">
        <v>155</v>
      </c>
      <c r="E45" s="78" t="s">
        <v>156</v>
      </c>
      <c r="F45" s="78">
        <v>0</v>
      </c>
      <c r="G45" s="85">
        <v>0.5</v>
      </c>
      <c r="H45" s="78">
        <v>0</v>
      </c>
      <c r="I45" s="161"/>
    </row>
    <row r="46" s="32" customFormat="1" ht="30" customHeight="1" spans="1:9">
      <c r="A46" s="98"/>
      <c r="B46" s="98"/>
      <c r="C46" s="98"/>
      <c r="D46" s="78" t="s">
        <v>157</v>
      </c>
      <c r="E46" s="78" t="s">
        <v>158</v>
      </c>
      <c r="F46" s="78" t="s">
        <v>159</v>
      </c>
      <c r="G46" s="85">
        <v>2</v>
      </c>
      <c r="H46" s="78">
        <v>2</v>
      </c>
      <c r="I46" s="162"/>
    </row>
    <row r="47" s="32" customFormat="1" ht="30" customHeight="1" spans="1:9">
      <c r="A47" s="98"/>
      <c r="B47" s="98"/>
      <c r="C47" s="98"/>
      <c r="D47" s="78" t="s">
        <v>160</v>
      </c>
      <c r="E47" s="78" t="s">
        <v>161</v>
      </c>
      <c r="F47" s="78" t="s">
        <v>162</v>
      </c>
      <c r="G47" s="85">
        <v>2</v>
      </c>
      <c r="H47" s="78">
        <f>G47</f>
        <v>2</v>
      </c>
      <c r="I47" s="162"/>
    </row>
    <row r="48" s="32" customFormat="1" ht="30" customHeight="1" spans="1:9">
      <c r="A48" s="98"/>
      <c r="B48" s="98"/>
      <c r="C48" s="98"/>
      <c r="D48" s="78" t="s">
        <v>163</v>
      </c>
      <c r="E48" s="78" t="s">
        <v>162</v>
      </c>
      <c r="F48" s="78">
        <v>0</v>
      </c>
      <c r="G48" s="85">
        <v>0.5</v>
      </c>
      <c r="H48" s="78">
        <v>0</v>
      </c>
      <c r="I48" s="160" t="s">
        <v>154</v>
      </c>
    </row>
    <row r="49" s="32" customFormat="1" ht="30" customHeight="1" spans="1:9">
      <c r="A49" s="98"/>
      <c r="B49" s="98"/>
      <c r="C49" s="98"/>
      <c r="D49" s="78" t="s">
        <v>164</v>
      </c>
      <c r="E49" s="78" t="s">
        <v>165</v>
      </c>
      <c r="F49" s="78">
        <v>0</v>
      </c>
      <c r="G49" s="85">
        <v>0.5</v>
      </c>
      <c r="H49" s="78">
        <v>0</v>
      </c>
      <c r="I49" s="163"/>
    </row>
    <row r="50" s="32" customFormat="1" ht="30" customHeight="1" spans="1:9">
      <c r="A50" s="98"/>
      <c r="B50" s="98"/>
      <c r="C50" s="98"/>
      <c r="D50" s="78" t="s">
        <v>166</v>
      </c>
      <c r="E50" s="78" t="s">
        <v>167</v>
      </c>
      <c r="F50" s="78">
        <v>0</v>
      </c>
      <c r="G50" s="85">
        <v>0.5</v>
      </c>
      <c r="H50" s="78">
        <v>0</v>
      </c>
      <c r="I50" s="161"/>
    </row>
    <row r="51" s="32" customFormat="1" ht="50" customHeight="1" spans="1:9">
      <c r="A51" s="98"/>
      <c r="B51" s="98"/>
      <c r="C51" s="98"/>
      <c r="D51" s="78" t="s">
        <v>168</v>
      </c>
      <c r="E51" s="78" t="s">
        <v>169</v>
      </c>
      <c r="F51" s="100">
        <v>0.015</v>
      </c>
      <c r="G51" s="85">
        <v>1.5</v>
      </c>
      <c r="H51" s="78">
        <f>G51</f>
        <v>1.5</v>
      </c>
      <c r="I51" s="164"/>
    </row>
    <row r="52" s="32" customFormat="1" ht="30" customHeight="1" spans="1:9">
      <c r="A52" s="98"/>
      <c r="B52" s="97" t="s">
        <v>170</v>
      </c>
      <c r="C52" s="97" t="s">
        <v>171</v>
      </c>
      <c r="D52" s="78" t="s">
        <v>172</v>
      </c>
      <c r="E52" s="78" t="s">
        <v>173</v>
      </c>
      <c r="F52" s="78" t="s">
        <v>174</v>
      </c>
      <c r="G52" s="85">
        <v>2</v>
      </c>
      <c r="H52" s="78">
        <f>G52</f>
        <v>2</v>
      </c>
      <c r="I52" s="165"/>
    </row>
    <row r="53" s="32" customFormat="1" ht="30" customHeight="1" spans="1:9">
      <c r="A53" s="98"/>
      <c r="B53" s="98"/>
      <c r="C53" s="98"/>
      <c r="D53" s="78" t="s">
        <v>175</v>
      </c>
      <c r="E53" s="78" t="s">
        <v>176</v>
      </c>
      <c r="F53" s="78" t="s">
        <v>177</v>
      </c>
      <c r="G53" s="85">
        <v>2</v>
      </c>
      <c r="H53" s="78">
        <f>G53</f>
        <v>2</v>
      </c>
      <c r="I53" s="165"/>
    </row>
    <row r="54" s="32" customFormat="1" ht="30" customHeight="1" spans="1:9">
      <c r="A54" s="98"/>
      <c r="B54" s="98"/>
      <c r="C54" s="98"/>
      <c r="D54" s="78" t="s">
        <v>178</v>
      </c>
      <c r="E54" s="78" t="s">
        <v>179</v>
      </c>
      <c r="F54" s="78" t="s">
        <v>180</v>
      </c>
      <c r="G54" s="85">
        <v>2</v>
      </c>
      <c r="H54" s="99">
        <f>G54</f>
        <v>2</v>
      </c>
      <c r="I54" s="111"/>
    </row>
    <row r="55" s="32" customFormat="1" ht="30" customHeight="1" spans="1:9">
      <c r="A55" s="98"/>
      <c r="B55" s="98"/>
      <c r="C55" s="98"/>
      <c r="D55" s="78" t="s">
        <v>181</v>
      </c>
      <c r="E55" s="78" t="s">
        <v>182</v>
      </c>
      <c r="F55" s="94">
        <v>0.08</v>
      </c>
      <c r="G55" s="85">
        <v>2</v>
      </c>
      <c r="H55" s="99">
        <v>2</v>
      </c>
      <c r="I55" s="111"/>
    </row>
    <row r="56" s="32" customFormat="1" ht="30" customHeight="1" spans="1:9">
      <c r="A56" s="98"/>
      <c r="B56" s="98"/>
      <c r="C56" s="98"/>
      <c r="D56" s="78" t="s">
        <v>183</v>
      </c>
      <c r="E56" s="78" t="s">
        <v>99</v>
      </c>
      <c r="F56" s="133">
        <v>120</v>
      </c>
      <c r="G56" s="85">
        <v>2</v>
      </c>
      <c r="H56" s="99">
        <v>2</v>
      </c>
      <c r="I56" s="111"/>
    </row>
    <row r="57" s="32" customFormat="1" ht="30" customHeight="1" spans="1:9">
      <c r="A57" s="98"/>
      <c r="B57" s="98"/>
      <c r="C57" s="97" t="s">
        <v>184</v>
      </c>
      <c r="D57" s="78" t="s">
        <v>185</v>
      </c>
      <c r="E57" s="78" t="s">
        <v>186</v>
      </c>
      <c r="F57" s="78" t="s">
        <v>186</v>
      </c>
      <c r="G57" s="85">
        <v>2</v>
      </c>
      <c r="H57" s="99">
        <f t="shared" ref="H57:H67" si="2">G57</f>
        <v>2</v>
      </c>
      <c r="I57" s="93"/>
    </row>
    <row r="58" s="32" customFormat="1" ht="30" customHeight="1" spans="1:9">
      <c r="A58" s="98"/>
      <c r="B58" s="98"/>
      <c r="C58" s="98"/>
      <c r="D58" s="78" t="s">
        <v>187</v>
      </c>
      <c r="E58" s="78" t="s">
        <v>188</v>
      </c>
      <c r="F58" s="78" t="s">
        <v>189</v>
      </c>
      <c r="G58" s="85">
        <v>2</v>
      </c>
      <c r="H58" s="99">
        <f t="shared" si="2"/>
        <v>2</v>
      </c>
      <c r="I58" s="93"/>
    </row>
    <row r="59" s="32" customFormat="1" ht="30" customHeight="1" spans="1:9">
      <c r="A59" s="98"/>
      <c r="B59" s="98"/>
      <c r="C59" s="98"/>
      <c r="D59" s="78" t="s">
        <v>190</v>
      </c>
      <c r="E59" s="78" t="s">
        <v>191</v>
      </c>
      <c r="F59" s="78" t="s">
        <v>191</v>
      </c>
      <c r="G59" s="85">
        <v>2</v>
      </c>
      <c r="H59" s="99">
        <f t="shared" si="2"/>
        <v>2</v>
      </c>
      <c r="I59" s="93"/>
    </row>
    <row r="60" s="32" customFormat="1" ht="30" customHeight="1" spans="1:9">
      <c r="A60" s="98"/>
      <c r="B60" s="98"/>
      <c r="C60" s="98"/>
      <c r="D60" s="78" t="s">
        <v>192</v>
      </c>
      <c r="E60" s="78" t="s">
        <v>193</v>
      </c>
      <c r="F60" s="78" t="s">
        <v>193</v>
      </c>
      <c r="G60" s="85">
        <v>2</v>
      </c>
      <c r="H60" s="99">
        <f t="shared" si="2"/>
        <v>2</v>
      </c>
      <c r="I60" s="93"/>
    </row>
    <row r="61" s="32" customFormat="1" ht="30" customHeight="1" spans="1:9">
      <c r="A61" s="98"/>
      <c r="B61" s="98"/>
      <c r="C61" s="98"/>
      <c r="D61" s="78" t="s">
        <v>194</v>
      </c>
      <c r="E61" s="78" t="s">
        <v>195</v>
      </c>
      <c r="F61" s="78" t="s">
        <v>195</v>
      </c>
      <c r="G61" s="85">
        <v>2</v>
      </c>
      <c r="H61" s="99">
        <f t="shared" si="2"/>
        <v>2</v>
      </c>
      <c r="I61" s="93"/>
    </row>
    <row r="62" s="32" customFormat="1" ht="30" customHeight="1" spans="1:9">
      <c r="A62" s="98"/>
      <c r="B62" s="98"/>
      <c r="C62" s="98"/>
      <c r="D62" s="78" t="s">
        <v>196</v>
      </c>
      <c r="E62" s="78" t="s">
        <v>197</v>
      </c>
      <c r="F62" s="78" t="s">
        <v>197</v>
      </c>
      <c r="G62" s="85">
        <v>2</v>
      </c>
      <c r="H62" s="99">
        <f t="shared" si="2"/>
        <v>2</v>
      </c>
      <c r="I62" s="93"/>
    </row>
    <row r="63" s="32" customFormat="1" ht="30" customHeight="1" spans="1:9">
      <c r="A63" s="98"/>
      <c r="B63" s="98"/>
      <c r="C63" s="98"/>
      <c r="D63" s="78" t="s">
        <v>198</v>
      </c>
      <c r="E63" s="78" t="s">
        <v>199</v>
      </c>
      <c r="F63" s="78" t="s">
        <v>199</v>
      </c>
      <c r="G63" s="85">
        <v>2</v>
      </c>
      <c r="H63" s="99">
        <f t="shared" si="2"/>
        <v>2</v>
      </c>
      <c r="I63" s="93"/>
    </row>
    <row r="64" s="32" customFormat="1" ht="30" customHeight="1" spans="1:9">
      <c r="A64" s="98"/>
      <c r="B64" s="98"/>
      <c r="C64" s="97" t="s">
        <v>200</v>
      </c>
      <c r="D64" s="78" t="s">
        <v>201</v>
      </c>
      <c r="E64" s="78" t="s">
        <v>202</v>
      </c>
      <c r="F64" s="78" t="s">
        <v>202</v>
      </c>
      <c r="G64" s="85">
        <v>3</v>
      </c>
      <c r="H64" s="99">
        <f t="shared" si="2"/>
        <v>3</v>
      </c>
      <c r="I64" s="93"/>
    </row>
    <row r="65" s="32" customFormat="1" ht="43" customHeight="1" spans="1:9">
      <c r="A65" s="98"/>
      <c r="B65" s="98"/>
      <c r="C65" s="97" t="s">
        <v>203</v>
      </c>
      <c r="D65" s="78" t="s">
        <v>204</v>
      </c>
      <c r="E65" s="78" t="s">
        <v>205</v>
      </c>
      <c r="F65" s="78" t="s">
        <v>205</v>
      </c>
      <c r="G65" s="85">
        <v>3</v>
      </c>
      <c r="H65" s="99">
        <f t="shared" si="2"/>
        <v>3</v>
      </c>
      <c r="I65" s="87"/>
    </row>
    <row r="66" s="32" customFormat="1" ht="30" customHeight="1" spans="1:9">
      <c r="A66" s="98"/>
      <c r="B66" s="78" t="s">
        <v>206</v>
      </c>
      <c r="C66" s="78" t="s">
        <v>207</v>
      </c>
      <c r="D66" s="78" t="s">
        <v>208</v>
      </c>
      <c r="E66" s="78" t="s">
        <v>209</v>
      </c>
      <c r="F66" s="166">
        <v>0.9</v>
      </c>
      <c r="G66" s="85">
        <v>5</v>
      </c>
      <c r="H66" s="99">
        <f t="shared" si="2"/>
        <v>5</v>
      </c>
      <c r="I66" s="93"/>
    </row>
    <row r="67" s="32" customFormat="1" ht="30" customHeight="1" spans="1:9">
      <c r="A67" s="98"/>
      <c r="B67" s="78"/>
      <c r="C67" s="78"/>
      <c r="D67" s="78" t="s">
        <v>210</v>
      </c>
      <c r="E67" s="78" t="s">
        <v>209</v>
      </c>
      <c r="F67" s="95">
        <v>0.9</v>
      </c>
      <c r="G67" s="85">
        <v>5</v>
      </c>
      <c r="H67" s="99">
        <f t="shared" si="2"/>
        <v>5</v>
      </c>
      <c r="I67" s="111"/>
    </row>
    <row r="68" s="72" customFormat="1" ht="30" customHeight="1" spans="1:9">
      <c r="A68" s="167" t="s">
        <v>211</v>
      </c>
      <c r="B68" s="168"/>
      <c r="C68" s="168"/>
      <c r="D68" s="169"/>
      <c r="E68" s="169"/>
      <c r="F68" s="170"/>
      <c r="G68" s="171">
        <f>SUM(G14:G67)+G5</f>
        <v>100</v>
      </c>
      <c r="H68" s="172">
        <f>SUM(H14:H67)+I5</f>
        <v>93.708031702742</v>
      </c>
      <c r="I68" s="173"/>
    </row>
    <row r="69" s="32" customFormat="1" ht="31" customHeight="1" spans="1:9">
      <c r="A69" s="108" t="s">
        <v>212</v>
      </c>
      <c r="B69" s="108"/>
      <c r="C69" s="108"/>
      <c r="D69" s="109"/>
      <c r="E69" s="109"/>
      <c r="F69" s="108"/>
      <c r="G69" s="108"/>
      <c r="H69" s="108"/>
      <c r="I69" s="108"/>
    </row>
  </sheetData>
  <mergeCells count="35">
    <mergeCell ref="A2:I2"/>
    <mergeCell ref="B3:I3"/>
    <mergeCell ref="B4:C4"/>
    <mergeCell ref="B5:C5"/>
    <mergeCell ref="B6:E6"/>
    <mergeCell ref="F6:I6"/>
    <mergeCell ref="B7:E7"/>
    <mergeCell ref="G7:I7"/>
    <mergeCell ref="B8:E8"/>
    <mergeCell ref="G8:I8"/>
    <mergeCell ref="B9:E9"/>
    <mergeCell ref="G9:I9"/>
    <mergeCell ref="B10:E10"/>
    <mergeCell ref="G10:I10"/>
    <mergeCell ref="B11:E11"/>
    <mergeCell ref="F11:I11"/>
    <mergeCell ref="B12:E12"/>
    <mergeCell ref="F12:I12"/>
    <mergeCell ref="A68:F68"/>
    <mergeCell ref="A69:I69"/>
    <mergeCell ref="A4:A10"/>
    <mergeCell ref="A11:A12"/>
    <mergeCell ref="A13:A67"/>
    <mergeCell ref="B14:B51"/>
    <mergeCell ref="B52:B65"/>
    <mergeCell ref="B66:B67"/>
    <mergeCell ref="C14:C29"/>
    <mergeCell ref="C30:C38"/>
    <mergeCell ref="C39:C43"/>
    <mergeCell ref="C44:C51"/>
    <mergeCell ref="C52:C56"/>
    <mergeCell ref="C57:C63"/>
    <mergeCell ref="C66:C67"/>
    <mergeCell ref="I44:I45"/>
    <mergeCell ref="I48:I5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topLeftCell="A31" workbookViewId="0">
      <selection activeCell="C41" sqref="C41:C44"/>
    </sheetView>
  </sheetViews>
  <sheetFormatPr defaultColWidth="10" defaultRowHeight="15.6"/>
  <cols>
    <col min="1" max="1" width="10.9722222222222" style="32" customWidth="1"/>
    <col min="2" max="2" width="12.1111111111111" style="32" customWidth="1"/>
    <col min="3" max="3" width="9.86111111111111" style="32" customWidth="1"/>
    <col min="4" max="4" width="22.7777777777778" style="73" customWidth="1"/>
    <col min="5" max="5" width="23.1111111111111" style="73" customWidth="1"/>
    <col min="6" max="6" width="21.1111111111111" style="32" customWidth="1"/>
    <col min="7" max="7" width="12.1111111111111" style="32"/>
    <col min="8" max="8" width="10.9722222222222" style="32" customWidth="1"/>
    <col min="9" max="9" width="22.5555555555556" style="32" customWidth="1"/>
    <col min="10" max="10" width="42.962962962963" style="32" customWidth="1"/>
    <col min="11" max="16384" width="10" style="32"/>
  </cols>
  <sheetData>
    <row r="1" s="32" customFormat="1" ht="20.4" spans="1:2">
      <c r="A1" s="74" t="s">
        <v>213</v>
      </c>
      <c r="B1" s="74"/>
    </row>
    <row r="2" s="32" customFormat="1" ht="30" customHeight="1" spans="1:9">
      <c r="A2" s="75" t="s">
        <v>214</v>
      </c>
      <c r="B2" s="75"/>
      <c r="C2" s="75"/>
      <c r="D2" s="76"/>
      <c r="E2" s="76"/>
      <c r="F2" s="75"/>
      <c r="G2" s="75"/>
      <c r="H2" s="75"/>
      <c r="I2" s="75"/>
    </row>
    <row r="3" s="32" customFormat="1" ht="35.1" customHeight="1" spans="1:9">
      <c r="A3" s="77" t="s">
        <v>215</v>
      </c>
      <c r="B3" s="78" t="s">
        <v>216</v>
      </c>
      <c r="C3" s="78"/>
      <c r="D3" s="78"/>
      <c r="E3" s="78"/>
      <c r="F3" s="78"/>
      <c r="G3" s="78"/>
      <c r="H3" s="78"/>
      <c r="I3" s="78"/>
    </row>
    <row r="4" s="32" customFormat="1" ht="25" customHeight="1" spans="1:9">
      <c r="A4" s="79" t="s">
        <v>217</v>
      </c>
      <c r="B4" s="77" t="s">
        <v>218</v>
      </c>
      <c r="C4" s="80"/>
      <c r="D4" s="80"/>
      <c r="E4" s="81"/>
      <c r="F4" s="78" t="s">
        <v>219</v>
      </c>
      <c r="G4" s="77" t="s">
        <v>218</v>
      </c>
      <c r="H4" s="80"/>
      <c r="I4" s="81"/>
    </row>
    <row r="5" s="71" customFormat="1" ht="25" customHeight="1" spans="1:9">
      <c r="A5" s="77" t="s">
        <v>220</v>
      </c>
      <c r="B5" s="77"/>
      <c r="C5" s="81"/>
      <c r="D5" s="78" t="s">
        <v>48</v>
      </c>
      <c r="E5" s="78" t="s">
        <v>49</v>
      </c>
      <c r="F5" s="78" t="s">
        <v>50</v>
      </c>
      <c r="G5" s="78" t="s">
        <v>51</v>
      </c>
      <c r="H5" s="78" t="s">
        <v>52</v>
      </c>
      <c r="I5" s="78" t="s">
        <v>53</v>
      </c>
    </row>
    <row r="6" s="32" customFormat="1" ht="25" customHeight="1" spans="1:9">
      <c r="A6" s="77"/>
      <c r="B6" s="82" t="s">
        <v>54</v>
      </c>
      <c r="C6" s="83"/>
      <c r="D6" s="84">
        <f t="shared" ref="D6:F6" si="0">D7+D8</f>
        <v>4027.86</v>
      </c>
      <c r="E6" s="84">
        <f t="shared" si="0"/>
        <v>4550.31</v>
      </c>
      <c r="F6" s="84">
        <f t="shared" si="0"/>
        <v>2243.85</v>
      </c>
      <c r="G6" s="85">
        <v>10</v>
      </c>
      <c r="H6" s="86">
        <f>F6/E6</f>
        <v>0.493120248950071</v>
      </c>
      <c r="I6" s="110">
        <f>H6*G6</f>
        <v>4.93120248950071</v>
      </c>
    </row>
    <row r="7" s="32" customFormat="1" ht="25" customHeight="1" spans="1:9">
      <c r="A7" s="77"/>
      <c r="B7" s="82" t="s">
        <v>221</v>
      </c>
      <c r="C7" s="83"/>
      <c r="D7" s="84">
        <v>3108.78</v>
      </c>
      <c r="E7" s="84">
        <v>3624.78</v>
      </c>
      <c r="F7" s="85">
        <v>1438.47</v>
      </c>
      <c r="G7" s="87"/>
      <c r="H7" s="87"/>
      <c r="I7" s="87"/>
    </row>
    <row r="8" s="32" customFormat="1" ht="25" customHeight="1" spans="1:9">
      <c r="A8" s="77"/>
      <c r="B8" s="88" t="s">
        <v>222</v>
      </c>
      <c r="C8" s="89"/>
      <c r="D8" s="84">
        <v>919.08</v>
      </c>
      <c r="E8" s="84">
        <v>925.53</v>
      </c>
      <c r="F8" s="85">
        <v>805.38</v>
      </c>
      <c r="G8" s="87"/>
      <c r="H8" s="87"/>
      <c r="I8" s="87"/>
    </row>
    <row r="9" s="32" customFormat="1" ht="25" customHeight="1" spans="1:9">
      <c r="A9" s="77"/>
      <c r="B9" s="90" t="s">
        <v>223</v>
      </c>
      <c r="C9" s="91"/>
      <c r="D9" s="92"/>
      <c r="E9" s="84"/>
      <c r="F9" s="87"/>
      <c r="G9" s="87"/>
      <c r="H9" s="87"/>
      <c r="I9" s="87"/>
    </row>
    <row r="10" s="32" customFormat="1" ht="19" customHeight="1" spans="1:9">
      <c r="A10" s="78" t="s">
        <v>63</v>
      </c>
      <c r="B10" s="85" t="s">
        <v>64</v>
      </c>
      <c r="C10" s="85"/>
      <c r="D10" s="78"/>
      <c r="E10" s="78"/>
      <c r="F10" s="85" t="s">
        <v>65</v>
      </c>
      <c r="G10" s="85"/>
      <c r="H10" s="85"/>
      <c r="I10" s="85"/>
    </row>
    <row r="11" s="32" customFormat="1" ht="160" customHeight="1" spans="1:9">
      <c r="A11" s="78"/>
      <c r="B11" s="93" t="s">
        <v>224</v>
      </c>
      <c r="C11" s="93"/>
      <c r="D11" s="93"/>
      <c r="E11" s="93"/>
      <c r="F11" s="93" t="s">
        <v>67</v>
      </c>
      <c r="G11" s="93"/>
      <c r="H11" s="93"/>
      <c r="I11" s="93"/>
    </row>
    <row r="12" s="71" customFormat="1" ht="35" customHeight="1" spans="1:10">
      <c r="A12" s="97" t="s">
        <v>68</v>
      </c>
      <c r="B12" s="78" t="s">
        <v>69</v>
      </c>
      <c r="C12" s="78" t="s">
        <v>70</v>
      </c>
      <c r="D12" s="78" t="s">
        <v>71</v>
      </c>
      <c r="E12" s="78" t="s">
        <v>72</v>
      </c>
      <c r="F12" s="78" t="s">
        <v>73</v>
      </c>
      <c r="G12" s="78" t="s">
        <v>51</v>
      </c>
      <c r="H12" s="78" t="s">
        <v>53</v>
      </c>
      <c r="I12" s="78" t="s">
        <v>225</v>
      </c>
      <c r="J12" s="136"/>
    </row>
    <row r="13" s="32" customFormat="1" ht="30" customHeight="1" spans="1:11">
      <c r="A13" s="98"/>
      <c r="B13" s="78" t="s">
        <v>75</v>
      </c>
      <c r="C13" s="78" t="s">
        <v>226</v>
      </c>
      <c r="D13" s="96" t="s">
        <v>227</v>
      </c>
      <c r="E13" s="96" t="s">
        <v>228</v>
      </c>
      <c r="F13" s="132">
        <v>101</v>
      </c>
      <c r="G13" s="85">
        <v>2</v>
      </c>
      <c r="H13" s="85">
        <v>2</v>
      </c>
      <c r="I13" s="111"/>
      <c r="J13" s="137"/>
      <c r="K13" s="71"/>
    </row>
    <row r="14" s="32" customFormat="1" ht="30" customHeight="1" spans="1:11">
      <c r="A14" s="98"/>
      <c r="B14" s="78"/>
      <c r="C14" s="78"/>
      <c r="D14" s="96" t="s">
        <v>229</v>
      </c>
      <c r="E14" s="96" t="s">
        <v>230</v>
      </c>
      <c r="F14" s="94" t="s">
        <v>231</v>
      </c>
      <c r="G14" s="85">
        <v>2</v>
      </c>
      <c r="H14" s="85">
        <v>2</v>
      </c>
      <c r="I14" s="111"/>
      <c r="J14" s="137"/>
      <c r="K14" s="71"/>
    </row>
    <row r="15" s="32" customFormat="1" ht="54" customHeight="1" spans="1:11">
      <c r="A15" s="98"/>
      <c r="B15" s="78"/>
      <c r="C15" s="78"/>
      <c r="D15" s="96" t="s">
        <v>232</v>
      </c>
      <c r="E15" s="96" t="s">
        <v>233</v>
      </c>
      <c r="F15" s="94" t="s">
        <v>234</v>
      </c>
      <c r="G15" s="85">
        <v>2</v>
      </c>
      <c r="H15" s="85">
        <v>2</v>
      </c>
      <c r="I15" s="111"/>
      <c r="J15" s="137"/>
      <c r="K15" s="71"/>
    </row>
    <row r="16" s="32" customFormat="1" ht="38" customHeight="1" spans="1:11">
      <c r="A16" s="98"/>
      <c r="B16" s="78"/>
      <c r="C16" s="78"/>
      <c r="D16" s="96" t="s">
        <v>235</v>
      </c>
      <c r="E16" s="96" t="s">
        <v>236</v>
      </c>
      <c r="F16" s="133">
        <v>3</v>
      </c>
      <c r="G16" s="85">
        <v>2</v>
      </c>
      <c r="H16" s="85">
        <v>2</v>
      </c>
      <c r="I16" s="111"/>
      <c r="J16" s="137"/>
      <c r="K16" s="71"/>
    </row>
    <row r="17" s="32" customFormat="1" ht="30" customHeight="1" spans="1:11">
      <c r="A17" s="98"/>
      <c r="B17" s="78"/>
      <c r="C17" s="78"/>
      <c r="D17" s="96" t="s">
        <v>237</v>
      </c>
      <c r="E17" s="96" t="s">
        <v>238</v>
      </c>
      <c r="F17" s="133">
        <v>0</v>
      </c>
      <c r="G17" s="85">
        <v>1</v>
      </c>
      <c r="H17" s="85">
        <v>0</v>
      </c>
      <c r="I17" s="111" t="s">
        <v>239</v>
      </c>
      <c r="J17" s="137"/>
      <c r="K17" s="71"/>
    </row>
    <row r="18" s="32" customFormat="1" ht="30" customHeight="1" spans="1:11">
      <c r="A18" s="98"/>
      <c r="B18" s="78"/>
      <c r="C18" s="78"/>
      <c r="D18" s="96" t="s">
        <v>240</v>
      </c>
      <c r="E18" s="96" t="s">
        <v>241</v>
      </c>
      <c r="F18" s="133">
        <v>2</v>
      </c>
      <c r="G18" s="85">
        <v>1</v>
      </c>
      <c r="H18" s="85">
        <v>1</v>
      </c>
      <c r="I18" s="111"/>
      <c r="J18" s="137"/>
      <c r="K18" s="71"/>
    </row>
    <row r="19" s="32" customFormat="1" ht="30" customHeight="1" spans="1:11">
      <c r="A19" s="98"/>
      <c r="B19" s="78"/>
      <c r="C19" s="78"/>
      <c r="D19" s="96" t="s">
        <v>242</v>
      </c>
      <c r="E19" s="96" t="s">
        <v>243</v>
      </c>
      <c r="F19" s="133">
        <v>1</v>
      </c>
      <c r="G19" s="85">
        <v>2</v>
      </c>
      <c r="H19" s="85">
        <v>2</v>
      </c>
      <c r="I19" s="111"/>
      <c r="J19" s="137"/>
      <c r="K19" s="71"/>
    </row>
    <row r="20" s="32" customFormat="1" ht="30" customHeight="1" spans="1:11">
      <c r="A20" s="98"/>
      <c r="B20" s="78"/>
      <c r="C20" s="78"/>
      <c r="D20" s="96" t="s">
        <v>244</v>
      </c>
      <c r="E20" s="96" t="s">
        <v>245</v>
      </c>
      <c r="F20" s="133">
        <v>24</v>
      </c>
      <c r="G20" s="85">
        <v>2</v>
      </c>
      <c r="H20" s="85">
        <v>2</v>
      </c>
      <c r="I20" s="111"/>
      <c r="J20" s="137"/>
      <c r="K20" s="71"/>
    </row>
    <row r="21" s="32" customFormat="1" ht="45" customHeight="1" spans="1:11">
      <c r="A21" s="98"/>
      <c r="B21" s="78"/>
      <c r="C21" s="78"/>
      <c r="D21" s="96" t="s">
        <v>246</v>
      </c>
      <c r="E21" s="96" t="s">
        <v>247</v>
      </c>
      <c r="F21" s="133">
        <v>24</v>
      </c>
      <c r="G21" s="85">
        <v>2</v>
      </c>
      <c r="H21" s="85">
        <v>2</v>
      </c>
      <c r="I21" s="111"/>
      <c r="J21" s="137"/>
      <c r="K21" s="71"/>
    </row>
    <row r="22" s="32" customFormat="1" ht="30" customHeight="1" spans="1:11">
      <c r="A22" s="98"/>
      <c r="B22" s="78"/>
      <c r="C22" s="78"/>
      <c r="D22" s="96" t="s">
        <v>248</v>
      </c>
      <c r="E22" s="96" t="s">
        <v>249</v>
      </c>
      <c r="F22" s="133">
        <v>12</v>
      </c>
      <c r="G22" s="85">
        <v>2</v>
      </c>
      <c r="H22" s="85">
        <v>2</v>
      </c>
      <c r="I22" s="111"/>
      <c r="J22" s="137"/>
      <c r="K22" s="71"/>
    </row>
    <row r="23" s="32" customFormat="1" ht="30" customHeight="1" spans="1:11">
      <c r="A23" s="98"/>
      <c r="B23" s="78"/>
      <c r="C23" s="78"/>
      <c r="D23" s="96" t="s">
        <v>250</v>
      </c>
      <c r="E23" s="96" t="s">
        <v>78</v>
      </c>
      <c r="F23" s="133">
        <v>24</v>
      </c>
      <c r="G23" s="85">
        <v>2</v>
      </c>
      <c r="H23" s="85">
        <v>2</v>
      </c>
      <c r="I23" s="111" t="s">
        <v>251</v>
      </c>
      <c r="J23" s="137"/>
      <c r="K23" s="71"/>
    </row>
    <row r="24" s="32" customFormat="1" ht="30" customHeight="1" spans="1:11">
      <c r="A24" s="98"/>
      <c r="B24" s="78"/>
      <c r="C24" s="78"/>
      <c r="D24" s="96" t="s">
        <v>252</v>
      </c>
      <c r="E24" s="96" t="s">
        <v>253</v>
      </c>
      <c r="F24" s="133">
        <v>27</v>
      </c>
      <c r="G24" s="85">
        <v>2</v>
      </c>
      <c r="H24" s="85">
        <v>2</v>
      </c>
      <c r="I24" s="111"/>
      <c r="J24" s="137"/>
      <c r="K24" s="71"/>
    </row>
    <row r="25" s="32" customFormat="1" ht="30" customHeight="1" spans="1:11">
      <c r="A25" s="98"/>
      <c r="B25" s="78"/>
      <c r="C25" s="78"/>
      <c r="D25" s="96" t="s">
        <v>254</v>
      </c>
      <c r="E25" s="96" t="s">
        <v>243</v>
      </c>
      <c r="F25" s="133">
        <v>1</v>
      </c>
      <c r="G25" s="85">
        <v>2</v>
      </c>
      <c r="H25" s="85">
        <v>2</v>
      </c>
      <c r="I25" s="111"/>
      <c r="J25" s="137"/>
      <c r="K25" s="71"/>
    </row>
    <row r="26" s="32" customFormat="1" ht="30" customHeight="1" spans="1:11">
      <c r="A26" s="98"/>
      <c r="B26" s="78"/>
      <c r="C26" s="78"/>
      <c r="D26" s="96" t="s">
        <v>255</v>
      </c>
      <c r="E26" s="96" t="s">
        <v>99</v>
      </c>
      <c r="F26" s="133">
        <v>182</v>
      </c>
      <c r="G26" s="85">
        <v>2</v>
      </c>
      <c r="H26" s="85">
        <v>2</v>
      </c>
      <c r="I26" s="111"/>
      <c r="J26" s="137"/>
      <c r="K26" s="71"/>
    </row>
    <row r="27" s="32" customFormat="1" ht="30" customHeight="1" spans="1:11">
      <c r="A27" s="98"/>
      <c r="B27" s="78"/>
      <c r="C27" s="78"/>
      <c r="D27" s="96" t="s">
        <v>256</v>
      </c>
      <c r="E27" s="96" t="s">
        <v>257</v>
      </c>
      <c r="F27" s="133">
        <v>52</v>
      </c>
      <c r="G27" s="85">
        <v>2</v>
      </c>
      <c r="H27" s="85">
        <v>2</v>
      </c>
      <c r="I27" s="111"/>
      <c r="J27" s="137"/>
      <c r="K27" s="71"/>
    </row>
    <row r="28" s="32" customFormat="1" ht="30" customHeight="1" spans="1:11">
      <c r="A28" s="98"/>
      <c r="B28" s="78"/>
      <c r="C28" s="78"/>
      <c r="D28" s="96" t="s">
        <v>258</v>
      </c>
      <c r="E28" s="96" t="s">
        <v>259</v>
      </c>
      <c r="F28" s="94" t="s">
        <v>260</v>
      </c>
      <c r="G28" s="85">
        <v>2</v>
      </c>
      <c r="H28" s="85">
        <v>2</v>
      </c>
      <c r="I28" s="111"/>
      <c r="J28" s="137"/>
      <c r="K28" s="71"/>
    </row>
    <row r="29" s="32" customFormat="1" ht="44" customHeight="1" spans="1:11">
      <c r="A29" s="98"/>
      <c r="B29" s="85"/>
      <c r="C29" s="78" t="s">
        <v>261</v>
      </c>
      <c r="D29" s="96" t="s">
        <v>262</v>
      </c>
      <c r="E29" s="78" t="s">
        <v>263</v>
      </c>
      <c r="F29" s="94">
        <v>1</v>
      </c>
      <c r="G29" s="85">
        <v>2</v>
      </c>
      <c r="H29" s="85">
        <v>2</v>
      </c>
      <c r="I29" s="111"/>
      <c r="J29" s="137"/>
      <c r="K29" s="71"/>
    </row>
    <row r="30" s="32" customFormat="1" ht="44" customHeight="1" spans="1:11">
      <c r="A30" s="98"/>
      <c r="B30" s="85"/>
      <c r="C30" s="78"/>
      <c r="D30" s="96" t="s">
        <v>264</v>
      </c>
      <c r="E30" s="78" t="s">
        <v>265</v>
      </c>
      <c r="F30" s="94">
        <v>1</v>
      </c>
      <c r="G30" s="85">
        <v>2</v>
      </c>
      <c r="H30" s="85">
        <v>2</v>
      </c>
      <c r="I30" s="111"/>
      <c r="J30" s="137"/>
      <c r="K30" s="71"/>
    </row>
    <row r="31" s="32" customFormat="1" ht="30" customHeight="1" spans="1:11">
      <c r="A31" s="98"/>
      <c r="B31" s="85"/>
      <c r="C31" s="78"/>
      <c r="D31" s="96" t="s">
        <v>266</v>
      </c>
      <c r="E31" s="96" t="s">
        <v>267</v>
      </c>
      <c r="F31" s="96" t="s">
        <v>267</v>
      </c>
      <c r="G31" s="85">
        <v>2</v>
      </c>
      <c r="H31" s="85">
        <v>2</v>
      </c>
      <c r="I31" s="111"/>
      <c r="J31" s="137"/>
      <c r="K31" s="71"/>
    </row>
    <row r="32" s="32" customFormat="1" ht="30" customHeight="1" spans="1:11">
      <c r="A32" s="98"/>
      <c r="B32" s="85"/>
      <c r="C32" s="78"/>
      <c r="D32" s="96" t="s">
        <v>268</v>
      </c>
      <c r="E32" s="96" t="s">
        <v>269</v>
      </c>
      <c r="F32" s="96" t="s">
        <v>269</v>
      </c>
      <c r="G32" s="85">
        <v>2</v>
      </c>
      <c r="H32" s="85">
        <v>2</v>
      </c>
      <c r="I32" s="111"/>
      <c r="J32" s="137"/>
      <c r="K32" s="71"/>
    </row>
    <row r="33" s="32" customFormat="1" ht="30" customHeight="1" spans="1:11">
      <c r="A33" s="98"/>
      <c r="B33" s="85"/>
      <c r="C33" s="134"/>
      <c r="D33" s="96" t="s">
        <v>270</v>
      </c>
      <c r="E33" s="96" t="s">
        <v>267</v>
      </c>
      <c r="F33" s="96" t="s">
        <v>267</v>
      </c>
      <c r="G33" s="85">
        <v>2</v>
      </c>
      <c r="H33" s="85">
        <v>2</v>
      </c>
      <c r="I33" s="111"/>
      <c r="J33" s="137"/>
      <c r="K33" s="71"/>
    </row>
    <row r="34" s="32" customFormat="1" ht="30" customHeight="1" spans="1:11">
      <c r="A34" s="98"/>
      <c r="B34" s="85"/>
      <c r="C34" s="98" t="s">
        <v>271</v>
      </c>
      <c r="D34" s="96" t="s">
        <v>272</v>
      </c>
      <c r="E34" s="96" t="s">
        <v>273</v>
      </c>
      <c r="F34" s="96" t="s">
        <v>274</v>
      </c>
      <c r="G34" s="85">
        <v>1</v>
      </c>
      <c r="H34" s="85">
        <v>1</v>
      </c>
      <c r="I34" s="111"/>
      <c r="J34" s="137"/>
      <c r="K34" s="71"/>
    </row>
    <row r="35" s="32" customFormat="1" ht="30" customHeight="1" spans="1:11">
      <c r="A35" s="98"/>
      <c r="B35" s="85"/>
      <c r="C35" s="98"/>
      <c r="D35" s="96" t="s">
        <v>275</v>
      </c>
      <c r="E35" s="96" t="s">
        <v>276</v>
      </c>
      <c r="F35" s="96" t="s">
        <v>277</v>
      </c>
      <c r="G35" s="85">
        <v>1</v>
      </c>
      <c r="H35" s="85">
        <v>1</v>
      </c>
      <c r="I35" s="111"/>
      <c r="J35" s="137"/>
      <c r="K35" s="71"/>
    </row>
    <row r="36" s="32" customFormat="1" ht="30" customHeight="1" spans="1:11">
      <c r="A36" s="98"/>
      <c r="B36" s="85"/>
      <c r="C36" s="98"/>
      <c r="D36" s="96" t="s">
        <v>278</v>
      </c>
      <c r="E36" s="96" t="s">
        <v>279</v>
      </c>
      <c r="F36" s="96" t="s">
        <v>280</v>
      </c>
      <c r="G36" s="85">
        <v>1</v>
      </c>
      <c r="H36" s="85">
        <v>1</v>
      </c>
      <c r="I36" s="111"/>
      <c r="J36" s="137"/>
      <c r="K36" s="71"/>
    </row>
    <row r="37" s="32" customFormat="1" ht="30" customHeight="1" spans="1:11">
      <c r="A37" s="98"/>
      <c r="B37" s="85"/>
      <c r="C37" s="98"/>
      <c r="D37" s="96" t="s">
        <v>281</v>
      </c>
      <c r="E37" s="96" t="s">
        <v>282</v>
      </c>
      <c r="F37" s="96" t="s">
        <v>283</v>
      </c>
      <c r="G37" s="85">
        <v>1</v>
      </c>
      <c r="H37" s="85">
        <v>1</v>
      </c>
      <c r="I37" s="111"/>
      <c r="J37" s="137"/>
      <c r="K37" s="71"/>
    </row>
    <row r="38" s="32" customFormat="1" ht="30" customHeight="1" spans="1:11">
      <c r="A38" s="98"/>
      <c r="B38" s="85"/>
      <c r="C38" s="98"/>
      <c r="D38" s="96" t="s">
        <v>284</v>
      </c>
      <c r="E38" s="96" t="s">
        <v>285</v>
      </c>
      <c r="F38" s="96" t="s">
        <v>286</v>
      </c>
      <c r="G38" s="85">
        <v>1</v>
      </c>
      <c r="H38" s="85">
        <v>1</v>
      </c>
      <c r="I38" s="111"/>
      <c r="J38" s="137"/>
      <c r="K38" s="71"/>
    </row>
    <row r="39" s="32" customFormat="1" ht="30" customHeight="1" spans="1:10">
      <c r="A39" s="98"/>
      <c r="B39" s="85"/>
      <c r="C39" s="99"/>
      <c r="D39" s="78" t="s">
        <v>287</v>
      </c>
      <c r="E39" s="94" t="s">
        <v>288</v>
      </c>
      <c r="F39" s="94" t="s">
        <v>288</v>
      </c>
      <c r="G39" s="85">
        <v>1</v>
      </c>
      <c r="H39" s="85">
        <v>1</v>
      </c>
      <c r="I39" s="111"/>
      <c r="J39" s="137"/>
    </row>
    <row r="40" s="33" customFormat="1" ht="30" customHeight="1" spans="1:10">
      <c r="A40" s="98"/>
      <c r="B40" s="85"/>
      <c r="C40" s="78" t="s">
        <v>289</v>
      </c>
      <c r="D40" s="78" t="s">
        <v>290</v>
      </c>
      <c r="E40" s="94">
        <v>1</v>
      </c>
      <c r="F40" s="94">
        <v>1</v>
      </c>
      <c r="G40" s="85">
        <v>4</v>
      </c>
      <c r="H40" s="85">
        <v>4</v>
      </c>
      <c r="I40" s="78"/>
      <c r="J40" s="136"/>
    </row>
    <row r="41" s="32" customFormat="1" ht="30" customHeight="1" spans="1:10">
      <c r="A41" s="98"/>
      <c r="B41" s="97" t="s">
        <v>170</v>
      </c>
      <c r="C41" s="78" t="s">
        <v>291</v>
      </c>
      <c r="D41" s="78" t="s">
        <v>292</v>
      </c>
      <c r="E41" s="94" t="s">
        <v>293</v>
      </c>
      <c r="F41" s="94">
        <v>0.3</v>
      </c>
      <c r="G41" s="85">
        <v>2</v>
      </c>
      <c r="H41" s="85">
        <v>2</v>
      </c>
      <c r="I41" s="111"/>
      <c r="J41" s="137"/>
    </row>
    <row r="42" s="32" customFormat="1" ht="30" customHeight="1" spans="1:10">
      <c r="A42" s="98"/>
      <c r="B42" s="98"/>
      <c r="C42" s="78"/>
      <c r="D42" s="78" t="s">
        <v>294</v>
      </c>
      <c r="E42" s="94" t="s">
        <v>295</v>
      </c>
      <c r="F42" s="94" t="s">
        <v>295</v>
      </c>
      <c r="G42" s="85">
        <v>2</v>
      </c>
      <c r="H42" s="85">
        <v>2</v>
      </c>
      <c r="I42" s="111"/>
      <c r="J42" s="137"/>
    </row>
    <row r="43" s="32" customFormat="1" ht="30" customHeight="1" spans="1:10">
      <c r="A43" s="98"/>
      <c r="B43" s="98"/>
      <c r="C43" s="78"/>
      <c r="D43" s="78" t="s">
        <v>296</v>
      </c>
      <c r="E43" s="96" t="s">
        <v>193</v>
      </c>
      <c r="F43" s="96" t="s">
        <v>193</v>
      </c>
      <c r="G43" s="85">
        <v>2</v>
      </c>
      <c r="H43" s="85">
        <v>2</v>
      </c>
      <c r="I43" s="111"/>
      <c r="J43" s="137"/>
    </row>
    <row r="44" s="32" customFormat="1" ht="30" customHeight="1" spans="1:10">
      <c r="A44" s="98"/>
      <c r="B44" s="98"/>
      <c r="C44" s="78"/>
      <c r="D44" s="78" t="s">
        <v>297</v>
      </c>
      <c r="E44" s="96" t="s">
        <v>298</v>
      </c>
      <c r="F44" s="96" t="s">
        <v>298</v>
      </c>
      <c r="G44" s="85">
        <v>2</v>
      </c>
      <c r="H44" s="85">
        <v>2</v>
      </c>
      <c r="I44" s="111"/>
      <c r="J44" s="137"/>
    </row>
    <row r="45" s="32" customFormat="1" ht="27" customHeight="1" spans="1:10">
      <c r="A45" s="98"/>
      <c r="B45" s="98"/>
      <c r="C45" s="135" t="s">
        <v>299</v>
      </c>
      <c r="D45" s="103" t="s">
        <v>300</v>
      </c>
      <c r="E45" s="103" t="s">
        <v>301</v>
      </c>
      <c r="F45" s="94" t="s">
        <v>302</v>
      </c>
      <c r="G45" s="85">
        <v>2</v>
      </c>
      <c r="H45" s="85">
        <v>2</v>
      </c>
      <c r="I45" s="112"/>
      <c r="J45" s="138"/>
    </row>
    <row r="46" s="32" customFormat="1" ht="27" customHeight="1" spans="1:10">
      <c r="A46" s="98"/>
      <c r="B46" s="98"/>
      <c r="C46" s="101"/>
      <c r="D46" s="96" t="s">
        <v>303</v>
      </c>
      <c r="E46" s="122" t="s">
        <v>304</v>
      </c>
      <c r="F46" s="94">
        <v>0.12</v>
      </c>
      <c r="G46" s="85">
        <v>2</v>
      </c>
      <c r="H46" s="85">
        <v>2</v>
      </c>
      <c r="I46" s="112"/>
      <c r="J46" s="138"/>
    </row>
    <row r="47" s="32" customFormat="1" ht="27" customHeight="1" spans="1:10">
      <c r="A47" s="98"/>
      <c r="B47" s="98"/>
      <c r="C47" s="101"/>
      <c r="D47" s="96" t="s">
        <v>305</v>
      </c>
      <c r="E47" s="122" t="s">
        <v>304</v>
      </c>
      <c r="F47" s="94">
        <v>0.1</v>
      </c>
      <c r="G47" s="85">
        <v>2</v>
      </c>
      <c r="H47" s="85">
        <v>2</v>
      </c>
      <c r="I47" s="112"/>
      <c r="J47" s="138"/>
    </row>
    <row r="48" s="32" customFormat="1" ht="27" customHeight="1" spans="1:10">
      <c r="A48" s="98"/>
      <c r="B48" s="98"/>
      <c r="C48" s="101"/>
      <c r="D48" s="96" t="s">
        <v>306</v>
      </c>
      <c r="E48" s="96" t="s">
        <v>307</v>
      </c>
      <c r="F48" s="133">
        <v>62784</v>
      </c>
      <c r="G48" s="85">
        <v>2</v>
      </c>
      <c r="H48" s="85">
        <v>1</v>
      </c>
      <c r="I48" s="112"/>
      <c r="J48" s="138"/>
    </row>
    <row r="49" s="32" customFormat="1" ht="27" customHeight="1" spans="1:10">
      <c r="A49" s="98"/>
      <c r="B49" s="98"/>
      <c r="C49" s="101"/>
      <c r="D49" s="96" t="s">
        <v>308</v>
      </c>
      <c r="E49" s="122" t="s">
        <v>209</v>
      </c>
      <c r="F49" s="94">
        <v>1</v>
      </c>
      <c r="G49" s="85">
        <v>2</v>
      </c>
      <c r="H49" s="85">
        <v>2</v>
      </c>
      <c r="I49" s="112"/>
      <c r="J49" s="138"/>
    </row>
    <row r="50" s="32" customFormat="1" ht="48" customHeight="1" spans="1:10">
      <c r="A50" s="98"/>
      <c r="B50" s="98"/>
      <c r="C50" s="135" t="s">
        <v>309</v>
      </c>
      <c r="D50" s="103" t="s">
        <v>310</v>
      </c>
      <c r="E50" s="103" t="s">
        <v>311</v>
      </c>
      <c r="F50" s="94" t="s">
        <v>311</v>
      </c>
      <c r="G50" s="85">
        <v>6</v>
      </c>
      <c r="H50" s="85">
        <v>6</v>
      </c>
      <c r="I50" s="112"/>
      <c r="J50" s="138"/>
    </row>
    <row r="51" s="32" customFormat="1" ht="30" customHeight="1" spans="1:10">
      <c r="A51" s="98"/>
      <c r="B51" s="98"/>
      <c r="C51" s="135" t="s">
        <v>312</v>
      </c>
      <c r="D51" s="103" t="s">
        <v>313</v>
      </c>
      <c r="E51" s="103" t="s">
        <v>314</v>
      </c>
      <c r="F51" s="103" t="s">
        <v>314</v>
      </c>
      <c r="G51" s="85">
        <v>2</v>
      </c>
      <c r="H51" s="85">
        <v>2</v>
      </c>
      <c r="I51" s="112"/>
      <c r="J51" s="138"/>
    </row>
    <row r="52" s="32" customFormat="1" ht="30" customHeight="1" spans="1:10">
      <c r="A52" s="98"/>
      <c r="B52" s="98"/>
      <c r="C52" s="101"/>
      <c r="D52" s="103" t="s">
        <v>315</v>
      </c>
      <c r="E52" s="103" t="s">
        <v>316</v>
      </c>
      <c r="F52" s="103" t="s">
        <v>316</v>
      </c>
      <c r="G52" s="85">
        <v>2</v>
      </c>
      <c r="H52" s="85">
        <v>2</v>
      </c>
      <c r="I52" s="112"/>
      <c r="J52" s="138"/>
    </row>
    <row r="53" s="32" customFormat="1" ht="30" customHeight="1" spans="1:10">
      <c r="A53" s="98"/>
      <c r="B53" s="98"/>
      <c r="C53" s="101"/>
      <c r="D53" s="103" t="s">
        <v>310</v>
      </c>
      <c r="E53" s="103" t="s">
        <v>311</v>
      </c>
      <c r="F53" s="94" t="s">
        <v>311</v>
      </c>
      <c r="G53" s="85">
        <v>2</v>
      </c>
      <c r="H53" s="85">
        <v>2</v>
      </c>
      <c r="I53" s="112"/>
      <c r="J53" s="138"/>
    </row>
    <row r="54" s="32" customFormat="1" ht="30" customHeight="1" spans="1:10">
      <c r="A54" s="98"/>
      <c r="B54" s="78" t="s">
        <v>206</v>
      </c>
      <c r="C54" s="78" t="s">
        <v>317</v>
      </c>
      <c r="D54" s="103" t="s">
        <v>318</v>
      </c>
      <c r="E54" s="103" t="s">
        <v>209</v>
      </c>
      <c r="F54" s="94">
        <v>0.95</v>
      </c>
      <c r="G54" s="85">
        <v>5</v>
      </c>
      <c r="H54" s="85">
        <v>5</v>
      </c>
      <c r="I54" s="111"/>
      <c r="J54" s="138"/>
    </row>
    <row r="55" s="32" customFormat="1" ht="30" customHeight="1" spans="1:10">
      <c r="A55" s="98"/>
      <c r="B55" s="78"/>
      <c r="C55" s="78"/>
      <c r="D55" s="103" t="s">
        <v>210</v>
      </c>
      <c r="E55" s="103" t="s">
        <v>209</v>
      </c>
      <c r="F55" s="94">
        <v>0.95</v>
      </c>
      <c r="G55" s="85">
        <v>5</v>
      </c>
      <c r="H55" s="85">
        <v>5</v>
      </c>
      <c r="I55" s="111"/>
      <c r="J55" s="138"/>
    </row>
    <row r="56" s="72" customFormat="1" ht="30" customHeight="1" spans="1:9">
      <c r="A56" s="105" t="s">
        <v>211</v>
      </c>
      <c r="B56" s="105"/>
      <c r="C56" s="105"/>
      <c r="D56" s="106"/>
      <c r="E56" s="106"/>
      <c r="F56" s="105"/>
      <c r="G56" s="107">
        <f>SUM(G13:G55)+10</f>
        <v>100</v>
      </c>
      <c r="H56" s="107">
        <f>SUM(H13:H55)+I6</f>
        <v>92.9312024895007</v>
      </c>
      <c r="I56" s="115"/>
    </row>
    <row r="58" s="32" customFormat="1" spans="1:9">
      <c r="A58" s="108" t="s">
        <v>319</v>
      </c>
      <c r="B58" s="108"/>
      <c r="C58" s="108"/>
      <c r="D58" s="109"/>
      <c r="E58" s="109"/>
      <c r="F58" s="108"/>
      <c r="G58" s="108"/>
      <c r="H58" s="108"/>
      <c r="I58" s="108"/>
    </row>
  </sheetData>
  <mergeCells count="29">
    <mergeCell ref="A1:B1"/>
    <mergeCell ref="A2:I2"/>
    <mergeCell ref="B3:I3"/>
    <mergeCell ref="B4:E4"/>
    <mergeCell ref="G4:I4"/>
    <mergeCell ref="B5:C5"/>
    <mergeCell ref="B6:C6"/>
    <mergeCell ref="B7:C7"/>
    <mergeCell ref="B8:C8"/>
    <mergeCell ref="B9:C9"/>
    <mergeCell ref="B10:E10"/>
    <mergeCell ref="F10:I10"/>
    <mergeCell ref="B11:E11"/>
    <mergeCell ref="F11:I11"/>
    <mergeCell ref="A56:F56"/>
    <mergeCell ref="A58:I58"/>
    <mergeCell ref="A5:A9"/>
    <mergeCell ref="A10:A11"/>
    <mergeCell ref="A12:A55"/>
    <mergeCell ref="B13:B40"/>
    <mergeCell ref="B41:B53"/>
    <mergeCell ref="B54:B55"/>
    <mergeCell ref="C13:C28"/>
    <mergeCell ref="C29:C33"/>
    <mergeCell ref="C34:C39"/>
    <mergeCell ref="C41:C44"/>
    <mergeCell ref="C45:C49"/>
    <mergeCell ref="C51:C53"/>
    <mergeCell ref="C54:C5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13" workbookViewId="0">
      <selection activeCell="D25" sqref="D25"/>
    </sheetView>
  </sheetViews>
  <sheetFormatPr defaultColWidth="9.62962962962963" defaultRowHeight="15.6"/>
  <cols>
    <col min="1" max="1" width="11.7777777777778" style="73" customWidth="1"/>
    <col min="2" max="2" width="12.7777777777778" style="73" customWidth="1"/>
    <col min="3" max="3" width="11.2777777777778" style="73" customWidth="1"/>
    <col min="4" max="4" width="22.2222222222222" style="73" customWidth="1"/>
    <col min="5" max="5" width="31.7777777777778" style="73" customWidth="1"/>
    <col min="6" max="6" width="28.5555555555556" style="73" customWidth="1"/>
    <col min="7" max="7" width="9.30555555555556" style="73" customWidth="1"/>
    <col min="8" max="8" width="10.6944444444444" style="73" customWidth="1"/>
    <col min="9" max="9" width="24.3333333333333" style="73" customWidth="1"/>
    <col min="10" max="31" width="10" style="73"/>
    <col min="32" max="16384" width="9.62962962962963" style="73"/>
  </cols>
  <sheetData>
    <row r="1" s="32" customFormat="1" ht="20.4" spans="1:1">
      <c r="A1" s="117" t="s">
        <v>320</v>
      </c>
    </row>
    <row r="2" s="73" customFormat="1" ht="30" customHeight="1" spans="1:9">
      <c r="A2" s="118" t="s">
        <v>321</v>
      </c>
      <c r="B2" s="118"/>
      <c r="C2" s="118"/>
      <c r="D2" s="118"/>
      <c r="E2" s="118"/>
      <c r="F2" s="118"/>
      <c r="G2" s="118"/>
      <c r="H2" s="118"/>
      <c r="I2" s="118"/>
    </row>
    <row r="3" s="73" customFormat="1" ht="30" customHeight="1" spans="1:9">
      <c r="A3" s="77" t="s">
        <v>215</v>
      </c>
      <c r="B3" s="78" t="s">
        <v>322</v>
      </c>
      <c r="C3" s="78"/>
      <c r="D3" s="78"/>
      <c r="E3" s="78"/>
      <c r="F3" s="78"/>
      <c r="G3" s="78"/>
      <c r="H3" s="78"/>
      <c r="I3" s="78"/>
    </row>
    <row r="4" s="73" customFormat="1" ht="25" customHeight="1" spans="1:9">
      <c r="A4" s="77" t="s">
        <v>217</v>
      </c>
      <c r="B4" s="77" t="s">
        <v>218</v>
      </c>
      <c r="C4" s="80"/>
      <c r="D4" s="80"/>
      <c r="E4" s="81"/>
      <c r="F4" s="78" t="s">
        <v>219</v>
      </c>
      <c r="G4" s="77" t="s">
        <v>45</v>
      </c>
      <c r="H4" s="80"/>
      <c r="I4" s="81"/>
    </row>
    <row r="5" s="71" customFormat="1" ht="25" customHeight="1" spans="1:9">
      <c r="A5" s="78" t="s">
        <v>220</v>
      </c>
      <c r="B5" s="78"/>
      <c r="C5" s="78"/>
      <c r="D5" s="78" t="s">
        <v>48</v>
      </c>
      <c r="E5" s="78" t="s">
        <v>49</v>
      </c>
      <c r="F5" s="78" t="s">
        <v>50</v>
      </c>
      <c r="G5" s="78" t="s">
        <v>51</v>
      </c>
      <c r="H5" s="78" t="s">
        <v>52</v>
      </c>
      <c r="I5" s="78" t="s">
        <v>53</v>
      </c>
    </row>
    <row r="6" s="73" customFormat="1" ht="25" customHeight="1" spans="1:9">
      <c r="A6" s="78"/>
      <c r="B6" s="78" t="s">
        <v>54</v>
      </c>
      <c r="C6" s="78"/>
      <c r="D6" s="84">
        <f t="shared" ref="D6:F6" si="0">D7+D8</f>
        <v>18503.19</v>
      </c>
      <c r="E6" s="84">
        <v>36534.01</v>
      </c>
      <c r="F6" s="84">
        <f t="shared" si="0"/>
        <v>24479.77</v>
      </c>
      <c r="G6" s="78">
        <v>10</v>
      </c>
      <c r="H6" s="86">
        <f>F6/E6</f>
        <v>0.670054286403272</v>
      </c>
      <c r="I6" s="110">
        <f>H6*G6</f>
        <v>6.70054286403272</v>
      </c>
    </row>
    <row r="7" s="73" customFormat="1" ht="25" customHeight="1" spans="1:9">
      <c r="A7" s="78"/>
      <c r="B7" s="78" t="s">
        <v>221</v>
      </c>
      <c r="C7" s="78"/>
      <c r="D7" s="84">
        <v>6957.36</v>
      </c>
      <c r="E7" s="84">
        <v>24988.18</v>
      </c>
      <c r="F7" s="84">
        <v>14146.17</v>
      </c>
      <c r="G7" s="111"/>
      <c r="H7" s="111"/>
      <c r="I7" s="111"/>
    </row>
    <row r="8" s="73" customFormat="1" ht="25" customHeight="1" spans="1:9">
      <c r="A8" s="78"/>
      <c r="B8" s="93" t="s">
        <v>323</v>
      </c>
      <c r="C8" s="93"/>
      <c r="D8" s="84">
        <v>11545.83</v>
      </c>
      <c r="E8" s="84">
        <v>11545.83</v>
      </c>
      <c r="F8" s="84">
        <v>10333.6</v>
      </c>
      <c r="G8" s="111"/>
      <c r="H8" s="111"/>
      <c r="I8" s="111"/>
    </row>
    <row r="9" s="73" customFormat="1" ht="25" customHeight="1" spans="1:9">
      <c r="A9" s="78"/>
      <c r="B9" s="78" t="s">
        <v>324</v>
      </c>
      <c r="C9" s="78"/>
      <c r="D9" s="92"/>
      <c r="E9" s="84"/>
      <c r="F9" s="111"/>
      <c r="G9" s="111"/>
      <c r="H9" s="111"/>
      <c r="I9" s="111"/>
    </row>
    <row r="10" s="73" customFormat="1" ht="25" customHeight="1" spans="1:9">
      <c r="A10" s="78" t="s">
        <v>63</v>
      </c>
      <c r="B10" s="78" t="s">
        <v>64</v>
      </c>
      <c r="C10" s="78"/>
      <c r="D10" s="78"/>
      <c r="E10" s="78"/>
      <c r="F10" s="78" t="s">
        <v>65</v>
      </c>
      <c r="G10" s="78"/>
      <c r="H10" s="78"/>
      <c r="I10" s="78"/>
    </row>
    <row r="11" s="73" customFormat="1" ht="170" customHeight="1" spans="1:9">
      <c r="A11" s="78"/>
      <c r="B11" s="119" t="s">
        <v>325</v>
      </c>
      <c r="C11" s="120"/>
      <c r="D11" s="120"/>
      <c r="E11" s="121"/>
      <c r="F11" s="93" t="s">
        <v>326</v>
      </c>
      <c r="G11" s="93"/>
      <c r="H11" s="93"/>
      <c r="I11" s="93"/>
    </row>
    <row r="12" s="71" customFormat="1" ht="30" customHeight="1" spans="1:9">
      <c r="A12" s="97"/>
      <c r="B12" s="78" t="s">
        <v>69</v>
      </c>
      <c r="C12" s="78" t="s">
        <v>70</v>
      </c>
      <c r="D12" s="78" t="s">
        <v>71</v>
      </c>
      <c r="E12" s="78" t="s">
        <v>72</v>
      </c>
      <c r="F12" s="78" t="s">
        <v>73</v>
      </c>
      <c r="G12" s="78" t="s">
        <v>51</v>
      </c>
      <c r="H12" s="78" t="s">
        <v>53</v>
      </c>
      <c r="I12" s="78" t="s">
        <v>225</v>
      </c>
    </row>
    <row r="13" s="73" customFormat="1" ht="30" customHeight="1" spans="1:9">
      <c r="A13" s="98"/>
      <c r="B13" s="98" t="s">
        <v>327</v>
      </c>
      <c r="C13" s="98" t="s">
        <v>328</v>
      </c>
      <c r="D13" s="96" t="s">
        <v>329</v>
      </c>
      <c r="E13" s="122" t="s">
        <v>330</v>
      </c>
      <c r="F13" s="78">
        <v>0</v>
      </c>
      <c r="G13" s="78">
        <v>0.5</v>
      </c>
      <c r="H13" s="78">
        <v>0</v>
      </c>
      <c r="I13" s="97" t="s">
        <v>331</v>
      </c>
    </row>
    <row r="14" s="73" customFormat="1" ht="44" customHeight="1" spans="1:9">
      <c r="A14" s="98"/>
      <c r="B14" s="98"/>
      <c r="C14" s="98"/>
      <c r="D14" s="96" t="s">
        <v>332</v>
      </c>
      <c r="E14" s="96" t="s">
        <v>243</v>
      </c>
      <c r="F14" s="78">
        <v>0</v>
      </c>
      <c r="G14" s="78">
        <v>0.5</v>
      </c>
      <c r="H14" s="78">
        <v>0</v>
      </c>
      <c r="I14" s="99"/>
    </row>
    <row r="15" s="73" customFormat="1" ht="30" customHeight="1" spans="1:9">
      <c r="A15" s="98"/>
      <c r="B15" s="98"/>
      <c r="C15" s="98"/>
      <c r="D15" s="96" t="s">
        <v>333</v>
      </c>
      <c r="E15" s="96" t="s">
        <v>334</v>
      </c>
      <c r="F15" s="78" t="s">
        <v>335</v>
      </c>
      <c r="G15" s="78">
        <v>2</v>
      </c>
      <c r="H15" s="78">
        <v>2</v>
      </c>
      <c r="I15" s="87"/>
    </row>
    <row r="16" s="73" customFormat="1" ht="44" customHeight="1" spans="1:9">
      <c r="A16" s="98"/>
      <c r="B16" s="98"/>
      <c r="C16" s="98"/>
      <c r="D16" s="96" t="s">
        <v>336</v>
      </c>
      <c r="E16" s="96" t="s">
        <v>337</v>
      </c>
      <c r="F16" s="78" t="s">
        <v>338</v>
      </c>
      <c r="G16" s="78">
        <v>2</v>
      </c>
      <c r="H16" s="78">
        <v>2</v>
      </c>
      <c r="I16" s="87"/>
    </row>
    <row r="17" s="73" customFormat="1" ht="30" customHeight="1" spans="1:9">
      <c r="A17" s="98"/>
      <c r="B17" s="98"/>
      <c r="C17" s="98"/>
      <c r="D17" s="96" t="s">
        <v>339</v>
      </c>
      <c r="E17" s="96" t="s">
        <v>340</v>
      </c>
      <c r="F17" s="78" t="s">
        <v>341</v>
      </c>
      <c r="G17" s="78">
        <v>2</v>
      </c>
      <c r="H17" s="78">
        <v>2</v>
      </c>
      <c r="I17" s="87"/>
    </row>
    <row r="18" s="73" customFormat="1" ht="30" customHeight="1" spans="1:9">
      <c r="A18" s="98"/>
      <c r="B18" s="98"/>
      <c r="C18" s="98"/>
      <c r="D18" s="96" t="s">
        <v>342</v>
      </c>
      <c r="E18" s="96" t="s">
        <v>293</v>
      </c>
      <c r="F18" s="94">
        <v>1</v>
      </c>
      <c r="G18" s="78">
        <v>2</v>
      </c>
      <c r="H18" s="78">
        <v>2</v>
      </c>
      <c r="I18" s="87"/>
    </row>
    <row r="19" s="73" customFormat="1" ht="30" customHeight="1" spans="1:9">
      <c r="A19" s="98"/>
      <c r="B19" s="98"/>
      <c r="C19" s="98"/>
      <c r="D19" s="96" t="s">
        <v>343</v>
      </c>
      <c r="E19" s="96" t="s">
        <v>334</v>
      </c>
      <c r="F19" s="78" t="s">
        <v>335</v>
      </c>
      <c r="G19" s="78">
        <v>2</v>
      </c>
      <c r="H19" s="78">
        <v>2</v>
      </c>
      <c r="I19" s="87"/>
    </row>
    <row r="20" s="73" customFormat="1" ht="30" customHeight="1" spans="1:9">
      <c r="A20" s="98"/>
      <c r="B20" s="98"/>
      <c r="C20" s="98"/>
      <c r="D20" s="96" t="s">
        <v>344</v>
      </c>
      <c r="E20" s="96" t="s">
        <v>345</v>
      </c>
      <c r="F20" s="78" t="s">
        <v>346</v>
      </c>
      <c r="G20" s="78">
        <v>3</v>
      </c>
      <c r="H20" s="78">
        <v>3</v>
      </c>
      <c r="I20" s="87"/>
    </row>
    <row r="21" s="73" customFormat="1" ht="30" customHeight="1" spans="1:9">
      <c r="A21" s="98"/>
      <c r="B21" s="98"/>
      <c r="C21" s="98"/>
      <c r="D21" s="96" t="s">
        <v>347</v>
      </c>
      <c r="E21" s="96" t="s">
        <v>348</v>
      </c>
      <c r="F21" s="96" t="s">
        <v>349</v>
      </c>
      <c r="G21" s="78">
        <v>3</v>
      </c>
      <c r="H21" s="78">
        <v>3</v>
      </c>
      <c r="I21" s="87"/>
    </row>
    <row r="22" s="73" customFormat="1" ht="30" customHeight="1" spans="1:9">
      <c r="A22" s="98"/>
      <c r="B22" s="98"/>
      <c r="C22" s="98"/>
      <c r="D22" s="96" t="s">
        <v>350</v>
      </c>
      <c r="E22" s="96" t="s">
        <v>351</v>
      </c>
      <c r="F22" s="96" t="s">
        <v>352</v>
      </c>
      <c r="G22" s="78">
        <v>3</v>
      </c>
      <c r="H22" s="78">
        <v>3</v>
      </c>
      <c r="I22" s="87"/>
    </row>
    <row r="23" s="71" customFormat="1" ht="31" customHeight="1" spans="1:9">
      <c r="A23" s="98"/>
      <c r="B23" s="98"/>
      <c r="C23" s="99"/>
      <c r="D23" s="96" t="s">
        <v>353</v>
      </c>
      <c r="E23" s="96" t="s">
        <v>354</v>
      </c>
      <c r="F23" s="96" t="s">
        <v>355</v>
      </c>
      <c r="G23" s="123">
        <v>2</v>
      </c>
      <c r="H23" s="123">
        <v>2</v>
      </c>
      <c r="I23" s="123"/>
    </row>
    <row r="24" s="73" customFormat="1" ht="30" customHeight="1" spans="1:9">
      <c r="A24" s="98"/>
      <c r="B24" s="98"/>
      <c r="C24" s="78" t="s">
        <v>356</v>
      </c>
      <c r="D24" s="96" t="s">
        <v>357</v>
      </c>
      <c r="E24" s="96" t="s">
        <v>265</v>
      </c>
      <c r="F24" s="95">
        <v>1</v>
      </c>
      <c r="G24" s="78">
        <v>2</v>
      </c>
      <c r="H24" s="78">
        <v>2</v>
      </c>
      <c r="I24" s="87"/>
    </row>
    <row r="25" s="73" customFormat="1" ht="30" customHeight="1" spans="1:9">
      <c r="A25" s="98"/>
      <c r="B25" s="98"/>
      <c r="C25" s="78"/>
      <c r="D25" s="96" t="s">
        <v>358</v>
      </c>
      <c r="E25" s="96" t="s">
        <v>359</v>
      </c>
      <c r="F25" s="96" t="s">
        <v>359</v>
      </c>
      <c r="G25" s="78">
        <v>2</v>
      </c>
      <c r="H25" s="78">
        <v>2</v>
      </c>
      <c r="I25" s="87"/>
    </row>
    <row r="26" s="73" customFormat="1" ht="30" customHeight="1" spans="1:9">
      <c r="A26" s="98"/>
      <c r="B26" s="98"/>
      <c r="C26" s="78"/>
      <c r="D26" s="96" t="s">
        <v>360</v>
      </c>
      <c r="E26" s="96" t="s">
        <v>361</v>
      </c>
      <c r="F26" s="96" t="s">
        <v>361</v>
      </c>
      <c r="G26" s="78">
        <v>2</v>
      </c>
      <c r="H26" s="78">
        <v>2</v>
      </c>
      <c r="I26" s="87"/>
    </row>
    <row r="27" s="73" customFormat="1" ht="30" customHeight="1" spans="1:9">
      <c r="A27" s="98"/>
      <c r="B27" s="98"/>
      <c r="C27" s="78"/>
      <c r="D27" s="96" t="s">
        <v>362</v>
      </c>
      <c r="E27" s="94" t="s">
        <v>330</v>
      </c>
      <c r="F27" s="95">
        <v>1</v>
      </c>
      <c r="G27" s="78">
        <v>2</v>
      </c>
      <c r="H27" s="78">
        <v>2</v>
      </c>
      <c r="I27" s="87"/>
    </row>
    <row r="28" s="73" customFormat="1" ht="30" customHeight="1" spans="1:9">
      <c r="A28" s="98"/>
      <c r="B28" s="98"/>
      <c r="C28" s="78"/>
      <c r="D28" s="96" t="s">
        <v>363</v>
      </c>
      <c r="E28" s="96" t="s">
        <v>265</v>
      </c>
      <c r="F28" s="95">
        <v>1</v>
      </c>
      <c r="G28" s="78">
        <v>2</v>
      </c>
      <c r="H28" s="78">
        <v>2</v>
      </c>
      <c r="I28" s="87"/>
    </row>
    <row r="29" s="73" customFormat="1" ht="30" customHeight="1" spans="1:9">
      <c r="A29" s="98"/>
      <c r="B29" s="98"/>
      <c r="C29" s="78"/>
      <c r="D29" s="96" t="s">
        <v>364</v>
      </c>
      <c r="E29" s="94" t="s">
        <v>365</v>
      </c>
      <c r="F29" s="96" t="s">
        <v>366</v>
      </c>
      <c r="G29" s="78">
        <v>2</v>
      </c>
      <c r="H29" s="78">
        <v>2</v>
      </c>
      <c r="I29" s="87"/>
    </row>
    <row r="30" s="73" customFormat="1" ht="37" customHeight="1" spans="1:9">
      <c r="A30" s="98"/>
      <c r="B30" s="98"/>
      <c r="C30" s="97" t="s">
        <v>367</v>
      </c>
      <c r="D30" s="78" t="s">
        <v>368</v>
      </c>
      <c r="E30" s="94" t="s">
        <v>369</v>
      </c>
      <c r="F30" s="94" t="s">
        <v>369</v>
      </c>
      <c r="G30" s="78">
        <v>8</v>
      </c>
      <c r="H30" s="78">
        <v>8</v>
      </c>
      <c r="I30" s="111"/>
    </row>
    <row r="31" s="73" customFormat="1" ht="35" customHeight="1" spans="1:9">
      <c r="A31" s="98"/>
      <c r="B31" s="98"/>
      <c r="C31" s="97" t="s">
        <v>151</v>
      </c>
      <c r="D31" s="103" t="s">
        <v>290</v>
      </c>
      <c r="E31" s="124">
        <v>1</v>
      </c>
      <c r="F31" s="94">
        <v>1</v>
      </c>
      <c r="G31" s="78">
        <v>8</v>
      </c>
      <c r="H31" s="78">
        <v>8</v>
      </c>
      <c r="I31" s="87"/>
    </row>
    <row r="32" s="73" customFormat="1" ht="39" customHeight="1" spans="1:9">
      <c r="A32" s="98"/>
      <c r="B32" s="78" t="s">
        <v>170</v>
      </c>
      <c r="C32" s="97" t="s">
        <v>370</v>
      </c>
      <c r="D32" s="103" t="s">
        <v>371</v>
      </c>
      <c r="E32" s="103" t="s">
        <v>193</v>
      </c>
      <c r="F32" s="94" t="s">
        <v>193</v>
      </c>
      <c r="G32" s="85">
        <v>3</v>
      </c>
      <c r="H32" s="85">
        <v>3</v>
      </c>
      <c r="I32" s="112"/>
    </row>
    <row r="33" s="73" customFormat="1" ht="39" customHeight="1" spans="1:9">
      <c r="A33" s="98"/>
      <c r="B33" s="78"/>
      <c r="C33" s="99"/>
      <c r="D33" s="103" t="s">
        <v>372</v>
      </c>
      <c r="E33" s="103" t="s">
        <v>373</v>
      </c>
      <c r="F33" s="94" t="s">
        <v>374</v>
      </c>
      <c r="G33" s="85">
        <v>3</v>
      </c>
      <c r="H33" s="85">
        <v>3</v>
      </c>
      <c r="I33" s="112"/>
    </row>
    <row r="34" s="73" customFormat="1" ht="30" customHeight="1" spans="1:9">
      <c r="A34" s="98"/>
      <c r="B34" s="78"/>
      <c r="C34" s="78" t="s">
        <v>375</v>
      </c>
      <c r="D34" s="103" t="s">
        <v>376</v>
      </c>
      <c r="E34" s="103" t="s">
        <v>377</v>
      </c>
      <c r="F34" s="103" t="s">
        <v>377</v>
      </c>
      <c r="G34" s="85">
        <v>3</v>
      </c>
      <c r="H34" s="85">
        <v>3</v>
      </c>
      <c r="I34" s="112"/>
    </row>
    <row r="35" s="73" customFormat="1" ht="30" customHeight="1" spans="1:9">
      <c r="A35" s="98"/>
      <c r="B35" s="78"/>
      <c r="C35" s="78"/>
      <c r="D35" s="96" t="s">
        <v>378</v>
      </c>
      <c r="E35" s="78" t="s">
        <v>379</v>
      </c>
      <c r="F35" s="78" t="s">
        <v>379</v>
      </c>
      <c r="G35" s="85">
        <v>3</v>
      </c>
      <c r="H35" s="85">
        <v>3</v>
      </c>
      <c r="I35" s="87"/>
    </row>
    <row r="36" s="73" customFormat="1" ht="30" customHeight="1" spans="1:9">
      <c r="A36" s="98"/>
      <c r="B36" s="78"/>
      <c r="C36" s="78"/>
      <c r="D36" s="96" t="s">
        <v>380</v>
      </c>
      <c r="E36" s="78" t="s">
        <v>381</v>
      </c>
      <c r="F36" s="78" t="s">
        <v>382</v>
      </c>
      <c r="G36" s="85">
        <v>3</v>
      </c>
      <c r="H36" s="85">
        <v>3</v>
      </c>
      <c r="I36" s="87"/>
    </row>
    <row r="37" s="73" customFormat="1" ht="30" customHeight="1" spans="1:9">
      <c r="A37" s="98"/>
      <c r="B37" s="78"/>
      <c r="C37" s="78"/>
      <c r="D37" s="96" t="s">
        <v>383</v>
      </c>
      <c r="E37" s="78" t="s">
        <v>384</v>
      </c>
      <c r="F37" s="78" t="s">
        <v>384</v>
      </c>
      <c r="G37" s="85">
        <v>3</v>
      </c>
      <c r="H37" s="85">
        <v>3</v>
      </c>
      <c r="I37" s="87"/>
    </row>
    <row r="38" s="73" customFormat="1" ht="30" customHeight="1" spans="1:9">
      <c r="A38" s="98"/>
      <c r="B38" s="78"/>
      <c r="C38" s="97" t="s">
        <v>385</v>
      </c>
      <c r="D38" s="96" t="s">
        <v>386</v>
      </c>
      <c r="E38" s="78" t="s">
        <v>387</v>
      </c>
      <c r="F38" s="78" t="s">
        <v>387</v>
      </c>
      <c r="G38" s="85">
        <v>3</v>
      </c>
      <c r="H38" s="85">
        <v>3</v>
      </c>
      <c r="I38" s="87"/>
    </row>
    <row r="39" s="73" customFormat="1" ht="30" customHeight="1" spans="1:9">
      <c r="A39" s="98"/>
      <c r="B39" s="78"/>
      <c r="C39" s="99"/>
      <c r="D39" s="96" t="s">
        <v>388</v>
      </c>
      <c r="E39" s="78" t="s">
        <v>389</v>
      </c>
      <c r="F39" s="78" t="s">
        <v>389</v>
      </c>
      <c r="G39" s="85">
        <v>3</v>
      </c>
      <c r="H39" s="85">
        <v>3</v>
      </c>
      <c r="I39" s="87"/>
    </row>
    <row r="40" s="73" customFormat="1" ht="30" customHeight="1" spans="1:9">
      <c r="A40" s="98"/>
      <c r="B40" s="78"/>
      <c r="C40" s="98" t="s">
        <v>390</v>
      </c>
      <c r="D40" s="96" t="s">
        <v>391</v>
      </c>
      <c r="E40" s="78" t="s">
        <v>197</v>
      </c>
      <c r="F40" s="78" t="s">
        <v>197</v>
      </c>
      <c r="G40" s="85">
        <v>2</v>
      </c>
      <c r="H40" s="85">
        <v>2</v>
      </c>
      <c r="I40" s="87"/>
    </row>
    <row r="41" s="73" customFormat="1" ht="30" customHeight="1" spans="1:9">
      <c r="A41" s="98"/>
      <c r="B41" s="78"/>
      <c r="C41" s="98"/>
      <c r="D41" s="96" t="s">
        <v>392</v>
      </c>
      <c r="E41" s="78" t="s">
        <v>393</v>
      </c>
      <c r="F41" s="78" t="s">
        <v>393</v>
      </c>
      <c r="G41" s="85">
        <v>2</v>
      </c>
      <c r="H41" s="85">
        <v>2</v>
      </c>
      <c r="I41" s="87"/>
    </row>
    <row r="42" s="73" customFormat="1" ht="30" customHeight="1" spans="1:9">
      <c r="A42" s="98"/>
      <c r="B42" s="78"/>
      <c r="C42" s="99"/>
      <c r="D42" s="78" t="s">
        <v>394</v>
      </c>
      <c r="E42" s="78" t="s">
        <v>316</v>
      </c>
      <c r="F42" s="78" t="s">
        <v>316</v>
      </c>
      <c r="G42" s="85">
        <v>2</v>
      </c>
      <c r="H42" s="85">
        <v>2</v>
      </c>
      <c r="I42" s="112"/>
    </row>
    <row r="43" s="73" customFormat="1" ht="30" customHeight="1" spans="1:9">
      <c r="A43" s="125"/>
      <c r="B43" s="78" t="s">
        <v>206</v>
      </c>
      <c r="C43" s="78" t="s">
        <v>207</v>
      </c>
      <c r="D43" s="78" t="s">
        <v>210</v>
      </c>
      <c r="E43" s="103" t="s">
        <v>209</v>
      </c>
      <c r="F43" s="126">
        <v>0.95</v>
      </c>
      <c r="G43" s="85">
        <v>5</v>
      </c>
      <c r="H43" s="85">
        <v>5</v>
      </c>
      <c r="I43" s="111"/>
    </row>
    <row r="44" s="32" customFormat="1" ht="30" customHeight="1" spans="1:9">
      <c r="A44" s="125"/>
      <c r="B44" s="78"/>
      <c r="C44" s="78"/>
      <c r="D44" s="78" t="s">
        <v>395</v>
      </c>
      <c r="E44" s="103" t="s">
        <v>209</v>
      </c>
      <c r="F44" s="126">
        <v>0.95</v>
      </c>
      <c r="G44" s="85">
        <v>5</v>
      </c>
      <c r="H44" s="85">
        <v>5</v>
      </c>
      <c r="I44" s="111"/>
    </row>
    <row r="45" s="116" customFormat="1" ht="26.1" customHeight="1" spans="1:9">
      <c r="A45" s="127" t="s">
        <v>211</v>
      </c>
      <c r="B45" s="128"/>
      <c r="C45" s="128"/>
      <c r="D45" s="128"/>
      <c r="E45" s="128"/>
      <c r="F45" s="129"/>
      <c r="G45" s="106">
        <f>SUM(G13:G44)+G6</f>
        <v>100</v>
      </c>
      <c r="H45" s="130">
        <f>SUM(H13:H44)+I6</f>
        <v>95.7005428640327</v>
      </c>
      <c r="I45" s="131"/>
    </row>
    <row r="46" s="73" customFormat="1" ht="18.75" customHeight="1" spans="1:1">
      <c r="A46" s="73" t="s">
        <v>396</v>
      </c>
    </row>
  </sheetData>
  <mergeCells count="29">
    <mergeCell ref="A2:I2"/>
    <mergeCell ref="B3:I3"/>
    <mergeCell ref="B4:E4"/>
    <mergeCell ref="G4:I4"/>
    <mergeCell ref="B5:C5"/>
    <mergeCell ref="B6:C6"/>
    <mergeCell ref="B7:C7"/>
    <mergeCell ref="B8:C8"/>
    <mergeCell ref="B9:C9"/>
    <mergeCell ref="B10:E10"/>
    <mergeCell ref="F10:I10"/>
    <mergeCell ref="B11:E11"/>
    <mergeCell ref="F11:I11"/>
    <mergeCell ref="A45:F45"/>
    <mergeCell ref="A46:I46"/>
    <mergeCell ref="A5:A9"/>
    <mergeCell ref="A10:A11"/>
    <mergeCell ref="A12:A43"/>
    <mergeCell ref="B13:B31"/>
    <mergeCell ref="B32:B42"/>
    <mergeCell ref="B43:B44"/>
    <mergeCell ref="C13:C23"/>
    <mergeCell ref="C24:C29"/>
    <mergeCell ref="C32:C33"/>
    <mergeCell ref="C34:C37"/>
    <mergeCell ref="C38:C39"/>
    <mergeCell ref="C40:C42"/>
    <mergeCell ref="C43:C44"/>
    <mergeCell ref="I13:I1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B9" sqref="B9:C9"/>
    </sheetView>
  </sheetViews>
  <sheetFormatPr defaultColWidth="10" defaultRowHeight="15.6"/>
  <cols>
    <col min="1" max="1" width="10.9722222222222" style="32" customWidth="1"/>
    <col min="2" max="2" width="14.3055555555556" style="32" customWidth="1"/>
    <col min="3" max="3" width="9.86111111111111" style="32" customWidth="1"/>
    <col min="4" max="4" width="20.0925925925926" style="73" customWidth="1"/>
    <col min="5" max="5" width="27.6388888888889" style="73" customWidth="1"/>
    <col min="6" max="6" width="22.7777777777778" style="32" customWidth="1"/>
    <col min="7" max="7" width="10" style="32"/>
    <col min="8" max="8" width="10.9722222222222" style="32" customWidth="1"/>
    <col min="9" max="9" width="18.4444444444444" style="32" customWidth="1"/>
    <col min="10" max="16384" width="10" style="32"/>
  </cols>
  <sheetData>
    <row r="1" s="32" customFormat="1" ht="20.4" spans="1:2">
      <c r="A1" s="74" t="s">
        <v>397</v>
      </c>
      <c r="B1" s="74"/>
    </row>
    <row r="2" s="32" customFormat="1" ht="30" customHeight="1" spans="1:9">
      <c r="A2" s="75" t="s">
        <v>398</v>
      </c>
      <c r="B2" s="75"/>
      <c r="C2" s="75"/>
      <c r="D2" s="76"/>
      <c r="E2" s="76"/>
      <c r="F2" s="75"/>
      <c r="G2" s="75"/>
      <c r="H2" s="75"/>
      <c r="I2" s="75"/>
    </row>
    <row r="3" s="32" customFormat="1" ht="35.1" customHeight="1" spans="1:9">
      <c r="A3" s="77" t="s">
        <v>215</v>
      </c>
      <c r="B3" s="78" t="s">
        <v>399</v>
      </c>
      <c r="C3" s="78"/>
      <c r="D3" s="78"/>
      <c r="E3" s="78"/>
      <c r="F3" s="78"/>
      <c r="G3" s="78"/>
      <c r="H3" s="78"/>
      <c r="I3" s="78"/>
    </row>
    <row r="4" s="32" customFormat="1" ht="28" customHeight="1" spans="1:9">
      <c r="A4" s="79" t="s">
        <v>217</v>
      </c>
      <c r="B4" s="77" t="s">
        <v>218</v>
      </c>
      <c r="C4" s="80"/>
      <c r="D4" s="80"/>
      <c r="E4" s="81"/>
      <c r="F4" s="78" t="s">
        <v>219</v>
      </c>
      <c r="G4" s="77" t="s">
        <v>218</v>
      </c>
      <c r="H4" s="80"/>
      <c r="I4" s="81"/>
    </row>
    <row r="5" s="71" customFormat="1" ht="28" customHeight="1" spans="1:9">
      <c r="A5" s="77" t="s">
        <v>220</v>
      </c>
      <c r="B5" s="77"/>
      <c r="C5" s="81"/>
      <c r="D5" s="78" t="s">
        <v>48</v>
      </c>
      <c r="E5" s="78" t="s">
        <v>49</v>
      </c>
      <c r="F5" s="78" t="s">
        <v>50</v>
      </c>
      <c r="G5" s="78" t="s">
        <v>51</v>
      </c>
      <c r="H5" s="78" t="s">
        <v>52</v>
      </c>
      <c r="I5" s="78" t="s">
        <v>53</v>
      </c>
    </row>
    <row r="6" s="32" customFormat="1" ht="28" customHeight="1" spans="1:9">
      <c r="A6" s="77"/>
      <c r="B6" s="82" t="s">
        <v>54</v>
      </c>
      <c r="C6" s="83"/>
      <c r="D6" s="84">
        <f t="shared" ref="D6:F6" si="0">D7+D8</f>
        <v>1354.94</v>
      </c>
      <c r="E6" s="84">
        <f t="shared" si="0"/>
        <v>1392.58</v>
      </c>
      <c r="F6" s="84">
        <f t="shared" si="0"/>
        <v>1160.11</v>
      </c>
      <c r="G6" s="85">
        <v>10</v>
      </c>
      <c r="H6" s="86">
        <f>F6/E6</f>
        <v>0.833065245802754</v>
      </c>
      <c r="I6" s="110">
        <f>G6*H6</f>
        <v>8.33065245802754</v>
      </c>
    </row>
    <row r="7" s="32" customFormat="1" ht="28" customHeight="1" spans="1:9">
      <c r="A7" s="77"/>
      <c r="B7" s="82" t="s">
        <v>221</v>
      </c>
      <c r="C7" s="83"/>
      <c r="D7" s="84">
        <v>1241.76</v>
      </c>
      <c r="E7" s="84">
        <v>1265.15</v>
      </c>
      <c r="F7" s="84">
        <v>1042.5</v>
      </c>
      <c r="G7" s="87"/>
      <c r="H7" s="87"/>
      <c r="I7" s="87"/>
    </row>
    <row r="8" s="32" customFormat="1" ht="28" customHeight="1" spans="1:9">
      <c r="A8" s="77"/>
      <c r="B8" s="88" t="s">
        <v>323</v>
      </c>
      <c r="C8" s="89"/>
      <c r="D8" s="84">
        <v>113.18</v>
      </c>
      <c r="E8" s="84">
        <v>127.43</v>
      </c>
      <c r="F8" s="84">
        <v>117.61</v>
      </c>
      <c r="G8" s="87"/>
      <c r="H8" s="87"/>
      <c r="I8" s="87"/>
    </row>
    <row r="9" s="32" customFormat="1" ht="28" customHeight="1" spans="1:9">
      <c r="A9" s="77"/>
      <c r="B9" s="90" t="s">
        <v>400</v>
      </c>
      <c r="C9" s="91"/>
      <c r="D9" s="92"/>
      <c r="E9" s="92"/>
      <c r="F9" s="87"/>
      <c r="G9" s="87"/>
      <c r="H9" s="87"/>
      <c r="I9" s="87"/>
    </row>
    <row r="10" s="32" customFormat="1" ht="28" customHeight="1" spans="1:9">
      <c r="A10" s="78" t="s">
        <v>63</v>
      </c>
      <c r="B10" s="85" t="s">
        <v>64</v>
      </c>
      <c r="C10" s="85"/>
      <c r="D10" s="78"/>
      <c r="E10" s="78"/>
      <c r="F10" s="85" t="s">
        <v>65</v>
      </c>
      <c r="G10" s="85"/>
      <c r="H10" s="85"/>
      <c r="I10" s="85"/>
    </row>
    <row r="11" s="32" customFormat="1" ht="65.1" customHeight="1" spans="1:9">
      <c r="A11" s="78"/>
      <c r="B11" s="93" t="s">
        <v>401</v>
      </c>
      <c r="C11" s="93"/>
      <c r="D11" s="93"/>
      <c r="E11" s="93"/>
      <c r="F11" s="93" t="s">
        <v>402</v>
      </c>
      <c r="G11" s="93"/>
      <c r="H11" s="93"/>
      <c r="I11" s="93"/>
    </row>
    <row r="12" s="71" customFormat="1" ht="43.2" spans="1:9">
      <c r="A12" s="78" t="s">
        <v>68</v>
      </c>
      <c r="B12" s="78" t="s">
        <v>69</v>
      </c>
      <c r="C12" s="78" t="s">
        <v>70</v>
      </c>
      <c r="D12" s="78" t="s">
        <v>71</v>
      </c>
      <c r="E12" s="78" t="s">
        <v>72</v>
      </c>
      <c r="F12" s="78" t="s">
        <v>73</v>
      </c>
      <c r="G12" s="78" t="s">
        <v>51</v>
      </c>
      <c r="H12" s="78" t="s">
        <v>53</v>
      </c>
      <c r="I12" s="78" t="s">
        <v>403</v>
      </c>
    </row>
    <row r="13" s="32" customFormat="1" ht="38" customHeight="1" spans="1:10">
      <c r="A13" s="78"/>
      <c r="B13" s="78" t="s">
        <v>75</v>
      </c>
      <c r="C13" s="78" t="s">
        <v>404</v>
      </c>
      <c r="D13" s="78" t="s">
        <v>405</v>
      </c>
      <c r="E13" s="94" t="s">
        <v>406</v>
      </c>
      <c r="F13" s="95" t="s">
        <v>406</v>
      </c>
      <c r="G13" s="85">
        <v>3</v>
      </c>
      <c r="H13" s="85">
        <v>3</v>
      </c>
      <c r="I13" s="111"/>
      <c r="J13" s="71"/>
    </row>
    <row r="14" s="32" customFormat="1" ht="38" customHeight="1" spans="1:10">
      <c r="A14" s="78"/>
      <c r="B14" s="78"/>
      <c r="C14" s="78"/>
      <c r="D14" s="78" t="s">
        <v>407</v>
      </c>
      <c r="E14" s="94" t="s">
        <v>408</v>
      </c>
      <c r="F14" s="95" t="s">
        <v>409</v>
      </c>
      <c r="G14" s="85">
        <v>3</v>
      </c>
      <c r="H14" s="85">
        <v>3</v>
      </c>
      <c r="I14" s="111"/>
      <c r="J14" s="71"/>
    </row>
    <row r="15" s="32" customFormat="1" ht="38" customHeight="1" spans="1:10">
      <c r="A15" s="78"/>
      <c r="B15" s="78"/>
      <c r="C15" s="78"/>
      <c r="D15" s="78" t="s">
        <v>410</v>
      </c>
      <c r="E15" s="94" t="s">
        <v>411</v>
      </c>
      <c r="F15" s="95" t="s">
        <v>231</v>
      </c>
      <c r="G15" s="85">
        <v>3</v>
      </c>
      <c r="H15" s="85">
        <v>2</v>
      </c>
      <c r="I15" s="111"/>
      <c r="J15" s="71"/>
    </row>
    <row r="16" s="32" customFormat="1" ht="38" customHeight="1" spans="1:10">
      <c r="A16" s="78"/>
      <c r="B16" s="78"/>
      <c r="C16" s="78"/>
      <c r="D16" s="78" t="s">
        <v>412</v>
      </c>
      <c r="E16" s="94" t="s">
        <v>413</v>
      </c>
      <c r="F16" s="95" t="s">
        <v>414</v>
      </c>
      <c r="G16" s="85">
        <v>3</v>
      </c>
      <c r="H16" s="85">
        <v>3</v>
      </c>
      <c r="I16" s="111"/>
      <c r="J16" s="71"/>
    </row>
    <row r="17" s="32" customFormat="1" ht="38" customHeight="1" spans="1:10">
      <c r="A17" s="78"/>
      <c r="B17" s="78"/>
      <c r="C17" s="78"/>
      <c r="D17" s="96" t="s">
        <v>415</v>
      </c>
      <c r="E17" s="96" t="s">
        <v>416</v>
      </c>
      <c r="F17" s="95" t="s">
        <v>417</v>
      </c>
      <c r="G17" s="85">
        <v>3</v>
      </c>
      <c r="H17" s="85">
        <v>3</v>
      </c>
      <c r="I17" s="111"/>
      <c r="J17" s="71"/>
    </row>
    <row r="18" s="32" customFormat="1" ht="38" customHeight="1" spans="1:10">
      <c r="A18" s="78"/>
      <c r="B18" s="78"/>
      <c r="C18" s="78"/>
      <c r="D18" s="96" t="s">
        <v>418</v>
      </c>
      <c r="E18" s="96" t="s">
        <v>419</v>
      </c>
      <c r="F18" s="95" t="s">
        <v>420</v>
      </c>
      <c r="G18" s="85">
        <v>3</v>
      </c>
      <c r="H18" s="85">
        <v>3</v>
      </c>
      <c r="I18" s="111"/>
      <c r="J18" s="71"/>
    </row>
    <row r="19" s="32" customFormat="1" ht="38" customHeight="1" spans="1:10">
      <c r="A19" s="78"/>
      <c r="B19" s="78"/>
      <c r="C19" s="97" t="s">
        <v>356</v>
      </c>
      <c r="D19" s="96" t="s">
        <v>421</v>
      </c>
      <c r="E19" s="96" t="s">
        <v>422</v>
      </c>
      <c r="F19" s="95">
        <v>0</v>
      </c>
      <c r="G19" s="85">
        <v>3</v>
      </c>
      <c r="H19" s="85">
        <v>3</v>
      </c>
      <c r="I19" s="111"/>
      <c r="J19" s="71"/>
    </row>
    <row r="20" s="32" customFormat="1" ht="38" customHeight="1" spans="1:10">
      <c r="A20" s="78"/>
      <c r="B20" s="78"/>
      <c r="C20" s="98"/>
      <c r="D20" s="96" t="s">
        <v>423</v>
      </c>
      <c r="E20" s="96" t="s">
        <v>265</v>
      </c>
      <c r="F20" s="95">
        <v>1</v>
      </c>
      <c r="G20" s="85">
        <v>3</v>
      </c>
      <c r="H20" s="85">
        <v>3</v>
      </c>
      <c r="I20" s="111"/>
      <c r="J20" s="71"/>
    </row>
    <row r="21" s="32" customFormat="1" ht="38" customHeight="1" spans="1:10">
      <c r="A21" s="78"/>
      <c r="B21" s="78"/>
      <c r="C21" s="98"/>
      <c r="D21" s="96" t="s">
        <v>424</v>
      </c>
      <c r="E21" s="96" t="s">
        <v>330</v>
      </c>
      <c r="F21" s="95">
        <v>0.95</v>
      </c>
      <c r="G21" s="85">
        <v>3</v>
      </c>
      <c r="H21" s="85">
        <v>3</v>
      </c>
      <c r="I21" s="111"/>
      <c r="J21" s="71"/>
    </row>
    <row r="22" s="32" customFormat="1" ht="39" customHeight="1" spans="1:10">
      <c r="A22" s="78"/>
      <c r="B22" s="78"/>
      <c r="C22" s="99"/>
      <c r="D22" s="78" t="s">
        <v>425</v>
      </c>
      <c r="E22" s="94" t="s">
        <v>426</v>
      </c>
      <c r="F22" s="94" t="s">
        <v>426</v>
      </c>
      <c r="G22" s="85">
        <v>3</v>
      </c>
      <c r="H22" s="85">
        <v>3</v>
      </c>
      <c r="I22" s="111"/>
      <c r="J22" s="71"/>
    </row>
    <row r="23" s="32" customFormat="1" ht="39" customHeight="1" spans="1:10">
      <c r="A23" s="78"/>
      <c r="B23" s="78"/>
      <c r="C23" s="98" t="s">
        <v>427</v>
      </c>
      <c r="D23" s="78" t="s">
        <v>278</v>
      </c>
      <c r="E23" s="94" t="s">
        <v>279</v>
      </c>
      <c r="F23" s="94" t="s">
        <v>280</v>
      </c>
      <c r="G23" s="85">
        <v>5</v>
      </c>
      <c r="H23" s="85">
        <v>5</v>
      </c>
      <c r="I23" s="111"/>
      <c r="J23" s="71"/>
    </row>
    <row r="24" s="32" customFormat="1" ht="42" customHeight="1" spans="1:9">
      <c r="A24" s="78"/>
      <c r="B24" s="78"/>
      <c r="C24" s="99"/>
      <c r="D24" s="78" t="s">
        <v>428</v>
      </c>
      <c r="E24" s="94" t="s">
        <v>429</v>
      </c>
      <c r="F24" s="94" t="s">
        <v>429</v>
      </c>
      <c r="G24" s="85">
        <v>5</v>
      </c>
      <c r="H24" s="85">
        <v>5</v>
      </c>
      <c r="I24" s="111"/>
    </row>
    <row r="25" s="32" customFormat="1" ht="36" customHeight="1" spans="1:9">
      <c r="A25" s="78"/>
      <c r="B25" s="78"/>
      <c r="C25" s="78" t="s">
        <v>430</v>
      </c>
      <c r="D25" s="78" t="s">
        <v>290</v>
      </c>
      <c r="E25" s="94">
        <v>1</v>
      </c>
      <c r="F25" s="94">
        <v>1</v>
      </c>
      <c r="G25" s="85">
        <v>10</v>
      </c>
      <c r="H25" s="85">
        <v>10</v>
      </c>
      <c r="I25" s="111"/>
    </row>
    <row r="26" s="32" customFormat="1" ht="46" customHeight="1" spans="1:9">
      <c r="A26" s="78"/>
      <c r="B26" s="78" t="s">
        <v>170</v>
      </c>
      <c r="C26" s="97" t="s">
        <v>431</v>
      </c>
      <c r="D26" s="78" t="s">
        <v>405</v>
      </c>
      <c r="E26" s="94" t="s">
        <v>406</v>
      </c>
      <c r="F26" s="100" t="s">
        <v>406</v>
      </c>
      <c r="G26" s="78">
        <v>3</v>
      </c>
      <c r="H26" s="85">
        <v>3</v>
      </c>
      <c r="I26" s="111"/>
    </row>
    <row r="27" s="32" customFormat="1" ht="46" customHeight="1" spans="1:9">
      <c r="A27" s="78"/>
      <c r="B27" s="78"/>
      <c r="C27" s="98"/>
      <c r="D27" s="78" t="s">
        <v>432</v>
      </c>
      <c r="E27" s="94" t="s">
        <v>209</v>
      </c>
      <c r="F27" s="94">
        <v>0.9</v>
      </c>
      <c r="G27" s="78">
        <v>2</v>
      </c>
      <c r="H27" s="85">
        <v>2</v>
      </c>
      <c r="I27" s="111"/>
    </row>
    <row r="28" s="32" customFormat="1" ht="46" customHeight="1" spans="1:9">
      <c r="A28" s="78"/>
      <c r="B28" s="78"/>
      <c r="C28" s="99"/>
      <c r="D28" s="78" t="s">
        <v>433</v>
      </c>
      <c r="E28" s="94" t="s">
        <v>193</v>
      </c>
      <c r="F28" s="100" t="s">
        <v>193</v>
      </c>
      <c r="G28" s="78">
        <v>5</v>
      </c>
      <c r="H28" s="85">
        <v>5</v>
      </c>
      <c r="I28" s="111"/>
    </row>
    <row r="29" s="32" customFormat="1" ht="46" customHeight="1" spans="1:9">
      <c r="A29" s="78"/>
      <c r="B29" s="78"/>
      <c r="C29" s="101" t="s">
        <v>434</v>
      </c>
      <c r="D29" s="78" t="s">
        <v>435</v>
      </c>
      <c r="E29" s="94" t="s">
        <v>436</v>
      </c>
      <c r="F29" s="100" t="s">
        <v>436</v>
      </c>
      <c r="G29" s="78">
        <v>5</v>
      </c>
      <c r="H29" s="85">
        <v>5</v>
      </c>
      <c r="I29" s="111"/>
    </row>
    <row r="30" s="32" customFormat="1" ht="48" customHeight="1" spans="1:9">
      <c r="A30" s="78"/>
      <c r="B30" s="78"/>
      <c r="C30" s="102"/>
      <c r="D30" s="103" t="s">
        <v>437</v>
      </c>
      <c r="E30" s="103" t="s">
        <v>438</v>
      </c>
      <c r="F30" s="103" t="s">
        <v>438</v>
      </c>
      <c r="G30" s="85">
        <v>5</v>
      </c>
      <c r="H30" s="85">
        <v>5</v>
      </c>
      <c r="I30" s="112"/>
    </row>
    <row r="31" s="32" customFormat="1" ht="55" customHeight="1" spans="1:9">
      <c r="A31" s="78"/>
      <c r="B31" s="78"/>
      <c r="C31" s="103" t="s">
        <v>439</v>
      </c>
      <c r="D31" s="103" t="s">
        <v>406</v>
      </c>
      <c r="E31" s="103" t="s">
        <v>406</v>
      </c>
      <c r="F31" s="103" t="s">
        <v>406</v>
      </c>
      <c r="G31" s="85">
        <v>5</v>
      </c>
      <c r="H31" s="85">
        <v>5</v>
      </c>
      <c r="I31" s="112"/>
    </row>
    <row r="32" s="32" customFormat="1" ht="51" customHeight="1" spans="1:9">
      <c r="A32" s="78"/>
      <c r="B32" s="78"/>
      <c r="C32" s="103" t="s">
        <v>440</v>
      </c>
      <c r="D32" s="103" t="s">
        <v>406</v>
      </c>
      <c r="E32" s="103" t="s">
        <v>406</v>
      </c>
      <c r="F32" s="103" t="s">
        <v>406</v>
      </c>
      <c r="G32" s="85">
        <v>5</v>
      </c>
      <c r="H32" s="85">
        <v>5</v>
      </c>
      <c r="I32" s="113"/>
    </row>
    <row r="33" s="32" customFormat="1" ht="51" customHeight="1" spans="1:9">
      <c r="A33" s="78"/>
      <c r="B33" s="97" t="s">
        <v>206</v>
      </c>
      <c r="C33" s="97" t="s">
        <v>207</v>
      </c>
      <c r="D33" s="103" t="s">
        <v>441</v>
      </c>
      <c r="E33" s="104" t="s">
        <v>442</v>
      </c>
      <c r="F33" s="95">
        <v>0.9</v>
      </c>
      <c r="G33" s="85">
        <v>5</v>
      </c>
      <c r="H33" s="85">
        <v>5</v>
      </c>
      <c r="I33" s="113"/>
    </row>
    <row r="34" s="32" customFormat="1" ht="58" customHeight="1" spans="1:9">
      <c r="A34" s="78"/>
      <c r="B34" s="99"/>
      <c r="C34" s="99"/>
      <c r="D34" s="103" t="s">
        <v>443</v>
      </c>
      <c r="E34" s="104" t="s">
        <v>444</v>
      </c>
      <c r="F34" s="95">
        <v>0.95</v>
      </c>
      <c r="G34" s="85">
        <v>5</v>
      </c>
      <c r="H34" s="85">
        <v>5</v>
      </c>
      <c r="I34" s="114"/>
    </row>
    <row r="35" s="72" customFormat="1" ht="37" customHeight="1" spans="1:9">
      <c r="A35" s="105" t="s">
        <v>211</v>
      </c>
      <c r="B35" s="105"/>
      <c r="C35" s="105"/>
      <c r="D35" s="106"/>
      <c r="E35" s="106"/>
      <c r="F35" s="105"/>
      <c r="G35" s="105">
        <f>SUM(G13:G34)+G6</f>
        <v>100</v>
      </c>
      <c r="H35" s="107">
        <f>SUM(H13:H34)+I6</f>
        <v>97.3306524580275</v>
      </c>
      <c r="I35" s="115"/>
    </row>
    <row r="36" s="32" customFormat="1" spans="4:5">
      <c r="D36" s="73"/>
      <c r="E36" s="73"/>
    </row>
    <row r="37" s="32" customFormat="1" ht="38" customHeight="1" spans="1:9">
      <c r="A37" s="108" t="s">
        <v>319</v>
      </c>
      <c r="B37" s="108"/>
      <c r="C37" s="108"/>
      <c r="D37" s="109"/>
      <c r="E37" s="109"/>
      <c r="F37" s="108"/>
      <c r="G37" s="108"/>
      <c r="H37" s="108"/>
      <c r="I37" s="108"/>
    </row>
  </sheetData>
  <mergeCells count="28">
    <mergeCell ref="A1:B1"/>
    <mergeCell ref="A2:I2"/>
    <mergeCell ref="B3:I3"/>
    <mergeCell ref="B4:E4"/>
    <mergeCell ref="G4:I4"/>
    <mergeCell ref="B5:C5"/>
    <mergeCell ref="B6:C6"/>
    <mergeCell ref="B7:C7"/>
    <mergeCell ref="B8:C8"/>
    <mergeCell ref="B9:C9"/>
    <mergeCell ref="B10:E10"/>
    <mergeCell ref="F10:I10"/>
    <mergeCell ref="B11:E11"/>
    <mergeCell ref="F11:I11"/>
    <mergeCell ref="A35:F35"/>
    <mergeCell ref="A37:I37"/>
    <mergeCell ref="A5:A9"/>
    <mergeCell ref="A10:A11"/>
    <mergeCell ref="A12:A34"/>
    <mergeCell ref="B13:B25"/>
    <mergeCell ref="B26:B32"/>
    <mergeCell ref="B33:B34"/>
    <mergeCell ref="C13:C18"/>
    <mergeCell ref="C19:C22"/>
    <mergeCell ref="C23:C24"/>
    <mergeCell ref="C26:C28"/>
    <mergeCell ref="C29:C30"/>
    <mergeCell ref="C33:C3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workbookViewId="0">
      <selection activeCell="B13" sqref="B13:E13"/>
    </sheetView>
  </sheetViews>
  <sheetFormatPr defaultColWidth="9" defaultRowHeight="15.6"/>
  <cols>
    <col min="1" max="1" width="13.1296296296296" style="33" customWidth="1"/>
    <col min="2" max="2" width="10.75" style="33" customWidth="1"/>
    <col min="3" max="3" width="11.25" style="33" customWidth="1"/>
    <col min="4" max="4" width="31.5" style="33" customWidth="1"/>
    <col min="5" max="5" width="30" style="33" customWidth="1"/>
    <col min="6" max="6" width="11.9722222222222" style="33" customWidth="1"/>
    <col min="7" max="7" width="7.87962962962963" style="33" customWidth="1"/>
    <col min="8" max="8" width="6.87962962962963" style="33" customWidth="1"/>
    <col min="9" max="9" width="19.25" style="32" customWidth="1"/>
    <col min="10" max="16384" width="9" style="32"/>
  </cols>
  <sheetData>
    <row r="1" s="57" customFormat="1" ht="21" customHeight="1" spans="1:8">
      <c r="A1" s="58" t="s">
        <v>445</v>
      </c>
      <c r="B1" s="58"/>
      <c r="C1" s="58"/>
      <c r="D1" s="58"/>
      <c r="E1" s="58"/>
      <c r="F1" s="58"/>
      <c r="G1" s="58"/>
      <c r="H1" s="58"/>
    </row>
    <row r="2" s="31" customFormat="1" ht="34" customHeight="1" spans="1:9">
      <c r="A2" s="36" t="s">
        <v>446</v>
      </c>
      <c r="B2" s="37"/>
      <c r="C2" s="37"/>
      <c r="D2" s="37"/>
      <c r="E2" s="37"/>
      <c r="F2" s="37"/>
      <c r="G2" s="37"/>
      <c r="H2" s="37"/>
      <c r="I2" s="37"/>
    </row>
    <row r="3" s="32" customFormat="1" ht="17.25" customHeight="1" spans="1:9">
      <c r="A3" s="38" t="s">
        <v>447</v>
      </c>
      <c r="B3" s="38" t="s">
        <v>448</v>
      </c>
      <c r="C3" s="39"/>
      <c r="D3" s="39"/>
      <c r="E3" s="39"/>
      <c r="F3" s="39"/>
      <c r="G3" s="39"/>
      <c r="H3" s="39"/>
      <c r="I3" s="39"/>
    </row>
    <row r="4" s="32" customFormat="1" ht="12" customHeight="1" spans="1:9">
      <c r="A4" s="39"/>
      <c r="B4" s="39"/>
      <c r="C4" s="39"/>
      <c r="D4" s="39"/>
      <c r="E4" s="39"/>
      <c r="F4" s="39"/>
      <c r="G4" s="39"/>
      <c r="H4" s="39"/>
      <c r="I4" s="39"/>
    </row>
    <row r="5" s="32" customFormat="1" ht="27" customHeight="1" spans="1:9">
      <c r="A5" s="38" t="s">
        <v>217</v>
      </c>
      <c r="B5" s="38" t="s">
        <v>449</v>
      </c>
      <c r="C5" s="39"/>
      <c r="D5" s="39"/>
      <c r="E5" s="39"/>
      <c r="F5" s="38" t="s">
        <v>219</v>
      </c>
      <c r="G5" s="38" t="s">
        <v>450</v>
      </c>
      <c r="H5" s="39"/>
      <c r="I5" s="39"/>
    </row>
    <row r="6" s="32" customFormat="1" ht="20" customHeight="1" spans="1:9">
      <c r="A6" s="40" t="s">
        <v>220</v>
      </c>
      <c r="B6" s="39"/>
      <c r="C6" s="39"/>
      <c r="D6" s="38" t="s">
        <v>48</v>
      </c>
      <c r="E6" s="38" t="s">
        <v>49</v>
      </c>
      <c r="F6" s="38" t="s">
        <v>50</v>
      </c>
      <c r="G6" s="38" t="s">
        <v>51</v>
      </c>
      <c r="H6" s="38" t="s">
        <v>52</v>
      </c>
      <c r="I6" s="38" t="s">
        <v>53</v>
      </c>
    </row>
    <row r="7" s="32" customFormat="1" ht="17.25" customHeight="1" spans="1:9">
      <c r="A7" s="41"/>
      <c r="B7" s="38" t="s">
        <v>451</v>
      </c>
      <c r="C7" s="39"/>
      <c r="D7" s="39">
        <v>62361</v>
      </c>
      <c r="E7" s="39">
        <v>62361</v>
      </c>
      <c r="F7" s="39">
        <v>62361</v>
      </c>
      <c r="G7" s="39">
        <v>10</v>
      </c>
      <c r="H7" s="42">
        <v>1</v>
      </c>
      <c r="I7" s="39">
        <v>10</v>
      </c>
    </row>
    <row r="8" s="32" customFormat="1" ht="17.25" customHeight="1" spans="1:9">
      <c r="A8" s="41"/>
      <c r="B8" s="38" t="s">
        <v>452</v>
      </c>
      <c r="C8" s="39"/>
      <c r="D8" s="39">
        <v>62361</v>
      </c>
      <c r="E8" s="39">
        <v>62361</v>
      </c>
      <c r="F8" s="39">
        <v>62361</v>
      </c>
      <c r="G8" s="39"/>
      <c r="H8" s="39"/>
      <c r="I8" s="55"/>
    </row>
    <row r="9" s="32" customFormat="1" ht="17.25" customHeight="1" spans="1:9">
      <c r="A9" s="41"/>
      <c r="B9" s="38" t="s">
        <v>453</v>
      </c>
      <c r="C9" s="39"/>
      <c r="D9" s="39"/>
      <c r="E9" s="39"/>
      <c r="F9" s="39"/>
      <c r="G9" s="39"/>
      <c r="H9" s="39"/>
      <c r="I9" s="39"/>
    </row>
    <row r="10" s="32" customFormat="1" ht="17.25" customHeight="1" spans="1:9">
      <c r="A10" s="43"/>
      <c r="B10" s="38" t="s">
        <v>454</v>
      </c>
      <c r="C10" s="39"/>
      <c r="D10" s="39"/>
      <c r="E10" s="39"/>
      <c r="F10" s="39"/>
      <c r="G10" s="39"/>
      <c r="H10" s="39"/>
      <c r="I10" s="39"/>
    </row>
    <row r="11" s="32" customFormat="1" ht="20" customHeight="1" spans="1:9">
      <c r="A11" s="40" t="s">
        <v>63</v>
      </c>
      <c r="B11" s="38" t="s">
        <v>455</v>
      </c>
      <c r="C11" s="39"/>
      <c r="D11" s="39"/>
      <c r="E11" s="39"/>
      <c r="F11" s="38" t="s">
        <v>65</v>
      </c>
      <c r="G11" s="39"/>
      <c r="H11" s="39"/>
      <c r="I11" s="39"/>
    </row>
    <row r="12" s="32" customFormat="1" ht="30" customHeight="1" spans="1:9">
      <c r="A12" s="49"/>
      <c r="B12" s="38" t="s">
        <v>456</v>
      </c>
      <c r="C12" s="39"/>
      <c r="D12" s="39"/>
      <c r="E12" s="39"/>
      <c r="F12" s="38" t="s">
        <v>457</v>
      </c>
      <c r="G12" s="39"/>
      <c r="H12" s="39"/>
      <c r="I12" s="66"/>
    </row>
    <row r="13" s="32" customFormat="1" ht="30" customHeight="1" spans="1:9">
      <c r="A13" s="49"/>
      <c r="B13" s="38" t="s">
        <v>458</v>
      </c>
      <c r="C13" s="39"/>
      <c r="D13" s="39"/>
      <c r="E13" s="39"/>
      <c r="F13" s="39"/>
      <c r="G13" s="39"/>
      <c r="H13" s="39"/>
      <c r="I13" s="66"/>
    </row>
    <row r="14" s="32" customFormat="1" ht="33" customHeight="1" spans="1:9">
      <c r="A14" s="49"/>
      <c r="B14" s="38" t="s">
        <v>459</v>
      </c>
      <c r="C14" s="39"/>
      <c r="D14" s="39"/>
      <c r="E14" s="39"/>
      <c r="F14" s="39"/>
      <c r="G14" s="39"/>
      <c r="H14" s="39"/>
      <c r="I14" s="66"/>
    </row>
    <row r="15" s="32" customFormat="1" ht="41" customHeight="1" spans="1:9">
      <c r="A15" s="49"/>
      <c r="B15" s="38" t="s">
        <v>460</v>
      </c>
      <c r="C15" s="39"/>
      <c r="D15" s="39"/>
      <c r="E15" s="39"/>
      <c r="F15" s="39"/>
      <c r="G15" s="39"/>
      <c r="H15" s="39"/>
      <c r="I15" s="66"/>
    </row>
    <row r="16" s="32" customFormat="1" ht="34" customHeight="1" spans="1:9">
      <c r="A16" s="47"/>
      <c r="B16" s="38" t="s">
        <v>461</v>
      </c>
      <c r="C16" s="39"/>
      <c r="D16" s="39"/>
      <c r="E16" s="39"/>
      <c r="F16" s="39"/>
      <c r="G16" s="39"/>
      <c r="H16" s="39"/>
      <c r="I16" s="66"/>
    </row>
    <row r="17" s="32" customFormat="1" ht="12" customHeight="1" spans="1:9">
      <c r="A17" s="40" t="s">
        <v>462</v>
      </c>
      <c r="B17" s="38" t="s">
        <v>69</v>
      </c>
      <c r="C17" s="38" t="s">
        <v>70</v>
      </c>
      <c r="D17" s="38" t="s">
        <v>71</v>
      </c>
      <c r="E17" s="38" t="s">
        <v>72</v>
      </c>
      <c r="F17" s="38" t="s">
        <v>73</v>
      </c>
      <c r="G17" s="38" t="s">
        <v>51</v>
      </c>
      <c r="H17" s="38" t="s">
        <v>53</v>
      </c>
      <c r="I17" s="38" t="s">
        <v>74</v>
      </c>
    </row>
    <row r="18" s="32" customFormat="1" ht="14" customHeight="1" spans="1:9">
      <c r="A18" s="49"/>
      <c r="B18" s="39"/>
      <c r="C18" s="39"/>
      <c r="D18" s="39"/>
      <c r="E18" s="39"/>
      <c r="F18" s="39"/>
      <c r="G18" s="39"/>
      <c r="H18" s="39"/>
      <c r="I18" s="39"/>
    </row>
    <row r="19" s="32" customFormat="1" ht="7" customHeight="1" spans="1:9">
      <c r="A19" s="49"/>
      <c r="B19" s="39"/>
      <c r="C19" s="39"/>
      <c r="D19" s="39"/>
      <c r="E19" s="39"/>
      <c r="F19" s="39"/>
      <c r="G19" s="39"/>
      <c r="H19" s="39"/>
      <c r="I19" s="39"/>
    </row>
    <row r="20" s="32" customFormat="1" ht="9" hidden="1" customHeight="1" spans="1:9">
      <c r="A20" s="49"/>
      <c r="B20" s="39"/>
      <c r="C20" s="39"/>
      <c r="D20" s="39"/>
      <c r="E20" s="39"/>
      <c r="F20" s="39"/>
      <c r="G20" s="39"/>
      <c r="H20" s="39"/>
      <c r="I20" s="39"/>
    </row>
    <row r="21" s="32" customFormat="1" ht="10" hidden="1" customHeight="1" spans="1:9">
      <c r="A21" s="49"/>
      <c r="B21" s="39"/>
      <c r="C21" s="39"/>
      <c r="D21" s="39"/>
      <c r="E21" s="39"/>
      <c r="F21" s="39"/>
      <c r="G21" s="39"/>
      <c r="H21" s="39"/>
      <c r="I21" s="39"/>
    </row>
    <row r="22" s="32" customFormat="1" spans="1:9">
      <c r="A22" s="49"/>
      <c r="B22" s="59" t="s">
        <v>463</v>
      </c>
      <c r="C22" s="59" t="s">
        <v>464</v>
      </c>
      <c r="D22" s="38" t="s">
        <v>104</v>
      </c>
      <c r="E22" s="38" t="s">
        <v>465</v>
      </c>
      <c r="F22" s="38" t="s">
        <v>106</v>
      </c>
      <c r="G22" s="39">
        <v>2</v>
      </c>
      <c r="H22" s="39">
        <v>2</v>
      </c>
      <c r="I22" s="39"/>
    </row>
    <row r="23" s="32" customFormat="1" spans="1:9">
      <c r="A23" s="49"/>
      <c r="B23" s="60"/>
      <c r="C23" s="60"/>
      <c r="D23" s="38" t="s">
        <v>101</v>
      </c>
      <c r="E23" s="38" t="s">
        <v>102</v>
      </c>
      <c r="F23" s="38" t="s">
        <v>103</v>
      </c>
      <c r="G23" s="39">
        <v>2</v>
      </c>
      <c r="H23" s="39">
        <v>2</v>
      </c>
      <c r="I23" s="39"/>
    </row>
    <row r="24" s="32" customFormat="1" spans="1:9">
      <c r="A24" s="49"/>
      <c r="B24" s="60"/>
      <c r="C24" s="60"/>
      <c r="D24" s="38" t="s">
        <v>111</v>
      </c>
      <c r="E24" s="38" t="s">
        <v>112</v>
      </c>
      <c r="F24" s="38" t="s">
        <v>113</v>
      </c>
      <c r="G24" s="39">
        <v>2</v>
      </c>
      <c r="H24" s="39">
        <v>2</v>
      </c>
      <c r="I24" s="39"/>
    </row>
    <row r="25" s="32" customFormat="1" spans="1:9">
      <c r="A25" s="49"/>
      <c r="B25" s="60"/>
      <c r="C25" s="60"/>
      <c r="D25" s="38" t="s">
        <v>466</v>
      </c>
      <c r="E25" s="38" t="s">
        <v>467</v>
      </c>
      <c r="F25" s="39" t="s">
        <v>467</v>
      </c>
      <c r="G25" s="39">
        <v>2</v>
      </c>
      <c r="H25" s="39">
        <v>2</v>
      </c>
      <c r="I25" s="38"/>
    </row>
    <row r="26" s="32" customFormat="1" ht="27" customHeight="1" spans="1:9">
      <c r="A26" s="49"/>
      <c r="B26" s="60"/>
      <c r="C26" s="60"/>
      <c r="D26" s="38" t="s">
        <v>468</v>
      </c>
      <c r="E26" s="38" t="s">
        <v>209</v>
      </c>
      <c r="F26" s="42">
        <v>0.9</v>
      </c>
      <c r="G26" s="39">
        <v>2</v>
      </c>
      <c r="H26" s="39">
        <v>2</v>
      </c>
      <c r="I26" s="66"/>
    </row>
    <row r="27" s="32" customFormat="1" ht="24" spans="1:9">
      <c r="A27" s="49"/>
      <c r="B27" s="60"/>
      <c r="C27" s="60"/>
      <c r="D27" s="38" t="s">
        <v>80</v>
      </c>
      <c r="E27" s="38" t="s">
        <v>469</v>
      </c>
      <c r="F27" s="39">
        <v>0</v>
      </c>
      <c r="G27" s="39">
        <v>1</v>
      </c>
      <c r="H27" s="39">
        <v>0</v>
      </c>
      <c r="I27" s="39" t="s">
        <v>82</v>
      </c>
    </row>
    <row r="28" s="32" customFormat="1" spans="1:9">
      <c r="A28" s="49"/>
      <c r="B28" s="60"/>
      <c r="C28" s="60"/>
      <c r="D28" s="38" t="s">
        <v>470</v>
      </c>
      <c r="E28" s="38" t="s">
        <v>471</v>
      </c>
      <c r="F28" s="39" t="s">
        <v>115</v>
      </c>
      <c r="G28" s="39">
        <v>2</v>
      </c>
      <c r="H28" s="39">
        <v>2</v>
      </c>
      <c r="I28" s="39"/>
    </row>
    <row r="29" s="32" customFormat="1" spans="1:9">
      <c r="A29" s="49"/>
      <c r="B29" s="60"/>
      <c r="C29" s="60"/>
      <c r="D29" s="38" t="s">
        <v>472</v>
      </c>
      <c r="E29" s="38" t="s">
        <v>473</v>
      </c>
      <c r="F29" s="61" t="s">
        <v>474</v>
      </c>
      <c r="G29" s="39">
        <v>2</v>
      </c>
      <c r="H29" s="39">
        <v>2</v>
      </c>
      <c r="I29" s="39" t="s">
        <v>110</v>
      </c>
    </row>
    <row r="30" s="32" customFormat="1" spans="1:9">
      <c r="A30" s="49"/>
      <c r="B30" s="60"/>
      <c r="C30" s="60"/>
      <c r="D30" s="38" t="s">
        <v>95</v>
      </c>
      <c r="E30" s="38" t="s">
        <v>475</v>
      </c>
      <c r="F30" s="61" t="s">
        <v>97</v>
      </c>
      <c r="G30" s="39">
        <v>2</v>
      </c>
      <c r="H30" s="39">
        <v>2</v>
      </c>
      <c r="I30" s="39"/>
    </row>
    <row r="31" s="32" customFormat="1" spans="1:9">
      <c r="A31" s="49"/>
      <c r="B31" s="60"/>
      <c r="C31" s="60"/>
      <c r="D31" s="38" t="s">
        <v>476</v>
      </c>
      <c r="E31" s="38" t="s">
        <v>209</v>
      </c>
      <c r="F31" s="38" t="s">
        <v>209</v>
      </c>
      <c r="G31" s="39">
        <v>1</v>
      </c>
      <c r="H31" s="39">
        <v>1</v>
      </c>
      <c r="I31" s="38"/>
    </row>
    <row r="32" s="32" customFormat="1" ht="24" spans="1:9">
      <c r="A32" s="49"/>
      <c r="B32" s="60"/>
      <c r="C32" s="60"/>
      <c r="D32" s="38" t="s">
        <v>477</v>
      </c>
      <c r="E32" s="38" t="s">
        <v>478</v>
      </c>
      <c r="F32" s="38" t="s">
        <v>79</v>
      </c>
      <c r="G32" s="39">
        <v>1</v>
      </c>
      <c r="H32" s="39">
        <v>1</v>
      </c>
      <c r="I32" s="38"/>
    </row>
    <row r="33" s="32" customFormat="1" spans="1:9">
      <c r="A33" s="49"/>
      <c r="B33" s="60"/>
      <c r="C33" s="60"/>
      <c r="D33" s="38" t="s">
        <v>118</v>
      </c>
      <c r="E33" s="38" t="s">
        <v>479</v>
      </c>
      <c r="F33" s="39" t="s">
        <v>120</v>
      </c>
      <c r="G33" s="39">
        <v>1</v>
      </c>
      <c r="H33" s="39">
        <v>1</v>
      </c>
      <c r="I33" s="39"/>
    </row>
    <row r="34" s="32" customFormat="1" spans="1:9">
      <c r="A34" s="49"/>
      <c r="B34" s="60"/>
      <c r="C34" s="60"/>
      <c r="D34" s="38" t="s">
        <v>480</v>
      </c>
      <c r="E34" s="38" t="s">
        <v>481</v>
      </c>
      <c r="F34" s="62" t="s">
        <v>482</v>
      </c>
      <c r="G34" s="39">
        <v>1</v>
      </c>
      <c r="H34" s="39">
        <v>1</v>
      </c>
      <c r="I34" s="67"/>
    </row>
    <row r="35" s="32" customFormat="1" spans="1:9">
      <c r="A35" s="49"/>
      <c r="B35" s="60"/>
      <c r="C35" s="60"/>
      <c r="D35" s="38" t="s">
        <v>483</v>
      </c>
      <c r="E35" s="38" t="s">
        <v>484</v>
      </c>
      <c r="F35" s="62" t="s">
        <v>485</v>
      </c>
      <c r="G35" s="39">
        <v>1</v>
      </c>
      <c r="H35" s="39">
        <v>1</v>
      </c>
      <c r="I35" s="67"/>
    </row>
    <row r="36" s="32" customFormat="1" ht="26" customHeight="1" spans="1:9">
      <c r="A36" s="49"/>
      <c r="B36" s="60"/>
      <c r="C36" s="60"/>
      <c r="D36" s="38" t="s">
        <v>486</v>
      </c>
      <c r="E36" s="38" t="s">
        <v>487</v>
      </c>
      <c r="F36" s="38" t="s">
        <v>100</v>
      </c>
      <c r="G36" s="39">
        <v>1</v>
      </c>
      <c r="H36" s="39">
        <v>1</v>
      </c>
      <c r="I36" s="39" t="s">
        <v>110</v>
      </c>
    </row>
    <row r="37" s="32" customFormat="1" spans="1:9">
      <c r="A37" s="49"/>
      <c r="B37" s="60"/>
      <c r="C37" s="60"/>
      <c r="D37" s="38" t="s">
        <v>488</v>
      </c>
      <c r="E37" s="38" t="s">
        <v>489</v>
      </c>
      <c r="F37" s="38" t="s">
        <v>489</v>
      </c>
      <c r="G37" s="39">
        <v>1</v>
      </c>
      <c r="H37" s="39">
        <v>1</v>
      </c>
      <c r="I37" s="67"/>
    </row>
    <row r="38" s="32" customFormat="1" spans="1:9">
      <c r="A38" s="49"/>
      <c r="B38" s="60"/>
      <c r="C38" s="60"/>
      <c r="D38" s="38" t="s">
        <v>490</v>
      </c>
      <c r="E38" s="38" t="s">
        <v>491</v>
      </c>
      <c r="F38" s="62" t="s">
        <v>492</v>
      </c>
      <c r="G38" s="39">
        <v>1</v>
      </c>
      <c r="H38" s="39">
        <v>1</v>
      </c>
      <c r="I38" s="67"/>
    </row>
    <row r="39" s="32" customFormat="1" ht="17.25" customHeight="1" spans="1:9">
      <c r="A39" s="49"/>
      <c r="B39" s="60"/>
      <c r="C39" s="60"/>
      <c r="D39" s="38" t="s">
        <v>83</v>
      </c>
      <c r="E39" s="38" t="s">
        <v>493</v>
      </c>
      <c r="F39" s="62">
        <v>0</v>
      </c>
      <c r="G39" s="39">
        <v>1</v>
      </c>
      <c r="H39" s="39">
        <v>0</v>
      </c>
      <c r="I39" s="67" t="s">
        <v>494</v>
      </c>
    </row>
    <row r="40" s="32" customFormat="1" ht="17.25" customHeight="1" spans="1:9">
      <c r="A40" s="49"/>
      <c r="B40" s="60"/>
      <c r="C40" s="60"/>
      <c r="D40" s="38" t="s">
        <v>90</v>
      </c>
      <c r="E40" s="38" t="s">
        <v>495</v>
      </c>
      <c r="F40" s="62">
        <v>0</v>
      </c>
      <c r="G40" s="39">
        <v>1</v>
      </c>
      <c r="H40" s="39">
        <v>0</v>
      </c>
      <c r="I40" s="41"/>
    </row>
    <row r="41" s="32" customFormat="1" ht="17.25" customHeight="1" spans="1:9">
      <c r="A41" s="49"/>
      <c r="B41" s="60"/>
      <c r="C41" s="60"/>
      <c r="D41" s="63" t="s">
        <v>88</v>
      </c>
      <c r="E41" s="38" t="s">
        <v>496</v>
      </c>
      <c r="F41" s="62">
        <v>0</v>
      </c>
      <c r="G41" s="39">
        <v>1</v>
      </c>
      <c r="H41" s="39">
        <v>0</v>
      </c>
      <c r="I41" s="43"/>
    </row>
    <row r="42" s="32" customFormat="1" ht="17" customHeight="1" spans="1:9">
      <c r="A42" s="49"/>
      <c r="B42" s="60"/>
      <c r="C42" s="60"/>
      <c r="D42" s="38" t="s">
        <v>114</v>
      </c>
      <c r="E42" s="38" t="s">
        <v>497</v>
      </c>
      <c r="F42" s="38" t="s">
        <v>115</v>
      </c>
      <c r="G42" s="39">
        <v>1</v>
      </c>
      <c r="H42" s="39">
        <v>1</v>
      </c>
      <c r="I42" s="39"/>
    </row>
    <row r="43" s="32" customFormat="1" spans="1:9">
      <c r="A43" s="49"/>
      <c r="B43" s="60"/>
      <c r="C43" s="40" t="s">
        <v>498</v>
      </c>
      <c r="D43" s="38" t="s">
        <v>499</v>
      </c>
      <c r="E43" s="38" t="s">
        <v>265</v>
      </c>
      <c r="F43" s="64">
        <v>1</v>
      </c>
      <c r="G43" s="39">
        <v>1</v>
      </c>
      <c r="H43" s="39">
        <v>1</v>
      </c>
      <c r="I43" s="39"/>
    </row>
    <row r="44" s="32" customFormat="1" spans="1:9">
      <c r="A44" s="49"/>
      <c r="B44" s="60"/>
      <c r="C44" s="49"/>
      <c r="D44" s="38" t="s">
        <v>500</v>
      </c>
      <c r="E44" s="38" t="s">
        <v>139</v>
      </c>
      <c r="F44" s="65">
        <v>0.75</v>
      </c>
      <c r="G44" s="39">
        <v>1</v>
      </c>
      <c r="H44" s="39">
        <v>1</v>
      </c>
      <c r="I44" s="39"/>
    </row>
    <row r="45" s="32" customFormat="1" ht="18" customHeight="1" spans="1:9">
      <c r="A45" s="49"/>
      <c r="B45" s="60"/>
      <c r="C45" s="49"/>
      <c r="D45" s="38" t="s">
        <v>128</v>
      </c>
      <c r="E45" s="38" t="s">
        <v>129</v>
      </c>
      <c r="F45" s="38" t="s">
        <v>130</v>
      </c>
      <c r="G45" s="39">
        <v>1</v>
      </c>
      <c r="H45" s="39">
        <v>1</v>
      </c>
      <c r="I45" s="39"/>
    </row>
    <row r="46" s="32" customFormat="1" ht="18" customHeight="1" spans="1:9">
      <c r="A46" s="49"/>
      <c r="B46" s="60"/>
      <c r="C46" s="49"/>
      <c r="D46" s="38" t="s">
        <v>501</v>
      </c>
      <c r="E46" s="54" t="s">
        <v>330</v>
      </c>
      <c r="F46" s="54">
        <v>0.95</v>
      </c>
      <c r="G46" s="39">
        <v>1</v>
      </c>
      <c r="H46" s="39">
        <v>1</v>
      </c>
      <c r="I46" s="39"/>
    </row>
    <row r="47" s="32" customFormat="1" spans="1:9">
      <c r="A47" s="49"/>
      <c r="B47" s="60"/>
      <c r="C47" s="49"/>
      <c r="D47" s="38" t="s">
        <v>502</v>
      </c>
      <c r="E47" s="42" t="s">
        <v>503</v>
      </c>
      <c r="F47" s="64">
        <v>0.6</v>
      </c>
      <c r="G47" s="39">
        <v>1</v>
      </c>
      <c r="H47" s="39">
        <v>1</v>
      </c>
      <c r="I47" s="39"/>
    </row>
    <row r="48" s="32" customFormat="1" ht="28" customHeight="1" spans="1:9">
      <c r="A48" s="49"/>
      <c r="B48" s="60"/>
      <c r="C48" s="49"/>
      <c r="D48" s="38" t="s">
        <v>124</v>
      </c>
      <c r="E48" s="38" t="s">
        <v>504</v>
      </c>
      <c r="F48" s="38" t="s">
        <v>504</v>
      </c>
      <c r="G48" s="39">
        <v>1</v>
      </c>
      <c r="H48" s="39">
        <v>1</v>
      </c>
      <c r="I48" s="39"/>
    </row>
    <row r="49" s="32" customFormat="1" ht="28" customHeight="1" spans="1:9">
      <c r="A49" s="49"/>
      <c r="B49" s="60"/>
      <c r="C49" s="49"/>
      <c r="D49" s="38" t="s">
        <v>505</v>
      </c>
      <c r="E49" s="54">
        <v>1</v>
      </c>
      <c r="F49" s="54">
        <v>1</v>
      </c>
      <c r="G49" s="39">
        <v>1</v>
      </c>
      <c r="H49" s="39">
        <v>1</v>
      </c>
      <c r="I49" s="39"/>
    </row>
    <row r="50" s="32" customFormat="1" ht="28" customHeight="1" spans="1:9">
      <c r="A50" s="49"/>
      <c r="B50" s="60"/>
      <c r="C50" s="49"/>
      <c r="D50" s="38" t="s">
        <v>506</v>
      </c>
      <c r="E50" s="54" t="s">
        <v>507</v>
      </c>
      <c r="F50" s="54">
        <v>0.92</v>
      </c>
      <c r="G50" s="39">
        <v>1</v>
      </c>
      <c r="H50" s="39">
        <v>1</v>
      </c>
      <c r="I50" s="39"/>
    </row>
    <row r="51" s="32" customFormat="1" ht="28" customHeight="1" spans="1:9">
      <c r="A51" s="49"/>
      <c r="B51" s="60"/>
      <c r="C51" s="49"/>
      <c r="D51" s="38" t="s">
        <v>508</v>
      </c>
      <c r="E51" s="38" t="s">
        <v>265</v>
      </c>
      <c r="F51" s="54">
        <v>0.98</v>
      </c>
      <c r="G51" s="39">
        <v>1</v>
      </c>
      <c r="H51" s="39">
        <v>1</v>
      </c>
      <c r="I51" s="39"/>
    </row>
    <row r="52" s="32" customFormat="1" ht="28" customHeight="1" spans="1:9">
      <c r="A52" s="49"/>
      <c r="B52" s="60"/>
      <c r="C52" s="49"/>
      <c r="D52" s="38" t="s">
        <v>509</v>
      </c>
      <c r="E52" s="54">
        <v>1</v>
      </c>
      <c r="F52" s="54">
        <v>1</v>
      </c>
      <c r="G52" s="39">
        <v>1</v>
      </c>
      <c r="H52" s="39">
        <v>1</v>
      </c>
      <c r="I52" s="39"/>
    </row>
    <row r="53" s="32" customFormat="1" ht="28" customHeight="1" spans="1:9">
      <c r="A53" s="49"/>
      <c r="B53" s="60"/>
      <c r="C53" s="49"/>
      <c r="D53" s="38" t="s">
        <v>510</v>
      </c>
      <c r="E53" s="54" t="s">
        <v>330</v>
      </c>
      <c r="F53" s="54">
        <v>0.96</v>
      </c>
      <c r="G53" s="39">
        <v>1</v>
      </c>
      <c r="H53" s="39">
        <v>1</v>
      </c>
      <c r="I53" s="39"/>
    </row>
    <row r="54" s="32" customFormat="1" ht="28" customHeight="1" spans="1:9">
      <c r="A54" s="49"/>
      <c r="B54" s="60"/>
      <c r="C54" s="49"/>
      <c r="D54" s="38" t="s">
        <v>511</v>
      </c>
      <c r="E54" s="54">
        <v>1</v>
      </c>
      <c r="F54" s="54">
        <v>1</v>
      </c>
      <c r="G54" s="39">
        <v>1</v>
      </c>
      <c r="H54" s="39">
        <v>1</v>
      </c>
      <c r="I54" s="39"/>
    </row>
    <row r="55" s="32" customFormat="1" ht="20" customHeight="1" spans="1:9">
      <c r="A55" s="49"/>
      <c r="B55" s="60"/>
      <c r="C55" s="49"/>
      <c r="D55" s="38" t="s">
        <v>131</v>
      </c>
      <c r="E55" s="38" t="s">
        <v>132</v>
      </c>
      <c r="F55" s="38" t="s">
        <v>132</v>
      </c>
      <c r="G55" s="39">
        <v>1</v>
      </c>
      <c r="H55" s="39">
        <v>1</v>
      </c>
      <c r="I55" s="39"/>
    </row>
    <row r="56" s="32" customFormat="1" ht="31" customHeight="1" spans="1:9">
      <c r="A56" s="49"/>
      <c r="B56" s="60"/>
      <c r="C56" s="40" t="s">
        <v>512</v>
      </c>
      <c r="D56" s="38" t="s">
        <v>513</v>
      </c>
      <c r="E56" s="38" t="s">
        <v>369</v>
      </c>
      <c r="F56" s="38" t="s">
        <v>514</v>
      </c>
      <c r="G56" s="39">
        <v>2</v>
      </c>
      <c r="H56" s="39">
        <v>1.5</v>
      </c>
      <c r="I56" s="38" t="s">
        <v>515</v>
      </c>
    </row>
    <row r="57" s="32" customFormat="1" ht="18" customHeight="1" spans="1:9">
      <c r="A57" s="49"/>
      <c r="B57" s="60"/>
      <c r="C57" s="47"/>
      <c r="D57" s="38" t="s">
        <v>516</v>
      </c>
      <c r="E57" s="38" t="s">
        <v>209</v>
      </c>
      <c r="F57" s="42">
        <v>0.95</v>
      </c>
      <c r="G57" s="39">
        <v>1</v>
      </c>
      <c r="H57" s="39">
        <v>1</v>
      </c>
      <c r="I57" s="39"/>
    </row>
    <row r="58" s="32" customFormat="1" ht="24" customHeight="1" spans="1:9">
      <c r="A58" s="49"/>
      <c r="B58" s="60"/>
      <c r="C58" s="49" t="s">
        <v>517</v>
      </c>
      <c r="D58" s="38" t="s">
        <v>518</v>
      </c>
      <c r="E58" s="54">
        <v>0.3</v>
      </c>
      <c r="F58" s="54">
        <v>0.3</v>
      </c>
      <c r="G58" s="39">
        <v>1</v>
      </c>
      <c r="H58" s="39">
        <v>1</v>
      </c>
      <c r="I58" s="67"/>
    </row>
    <row r="59" s="32" customFormat="1" ht="20" customHeight="1" spans="1:9">
      <c r="A59" s="49"/>
      <c r="B59" s="60"/>
      <c r="C59" s="49"/>
      <c r="D59" s="38" t="s">
        <v>519</v>
      </c>
      <c r="E59" s="38" t="s">
        <v>520</v>
      </c>
      <c r="F59" s="42" t="s">
        <v>521</v>
      </c>
      <c r="G59" s="39">
        <v>1</v>
      </c>
      <c r="H59" s="39">
        <v>0.5</v>
      </c>
      <c r="I59" s="67" t="s">
        <v>522</v>
      </c>
    </row>
    <row r="60" s="32" customFormat="1" spans="1:9">
      <c r="A60" s="49"/>
      <c r="B60" s="60"/>
      <c r="C60" s="49"/>
      <c r="D60" s="38" t="s">
        <v>523</v>
      </c>
      <c r="E60" s="38" t="s">
        <v>524</v>
      </c>
      <c r="F60" s="39">
        <v>0</v>
      </c>
      <c r="G60" s="39">
        <v>1</v>
      </c>
      <c r="H60" s="39">
        <v>1</v>
      </c>
      <c r="I60" s="68"/>
    </row>
    <row r="61" s="32" customFormat="1" ht="27" customHeight="1" spans="1:9">
      <c r="A61" s="49"/>
      <c r="B61" s="60"/>
      <c r="C61" s="49"/>
      <c r="D61" s="38" t="s">
        <v>525</v>
      </c>
      <c r="E61" s="38" t="s">
        <v>526</v>
      </c>
      <c r="F61" s="39">
        <v>0</v>
      </c>
      <c r="G61" s="39">
        <v>1</v>
      </c>
      <c r="H61" s="39">
        <v>0</v>
      </c>
      <c r="I61" s="48" t="s">
        <v>494</v>
      </c>
    </row>
    <row r="62" s="32" customFormat="1" spans="1:9">
      <c r="A62" s="49"/>
      <c r="B62" s="60"/>
      <c r="C62" s="49"/>
      <c r="D62" s="38" t="s">
        <v>163</v>
      </c>
      <c r="E62" s="38" t="s">
        <v>527</v>
      </c>
      <c r="F62" s="39">
        <v>0</v>
      </c>
      <c r="G62" s="39">
        <v>1</v>
      </c>
      <c r="H62" s="39">
        <v>0</v>
      </c>
      <c r="I62" s="39"/>
    </row>
    <row r="63" s="32" customFormat="1" spans="1:9">
      <c r="A63" s="49"/>
      <c r="B63" s="40" t="s">
        <v>528</v>
      </c>
      <c r="C63" s="38" t="s">
        <v>529</v>
      </c>
      <c r="D63" s="38" t="s">
        <v>530</v>
      </c>
      <c r="E63" s="38" t="s">
        <v>531</v>
      </c>
      <c r="F63" s="38" t="s">
        <v>531</v>
      </c>
      <c r="G63" s="39">
        <v>2</v>
      </c>
      <c r="H63" s="39">
        <v>2</v>
      </c>
      <c r="I63" s="39"/>
    </row>
    <row r="64" s="32" customFormat="1" spans="1:9">
      <c r="A64" s="49"/>
      <c r="B64" s="49"/>
      <c r="C64" s="38"/>
      <c r="D64" s="38" t="s">
        <v>532</v>
      </c>
      <c r="E64" s="38" t="s">
        <v>533</v>
      </c>
      <c r="F64" s="38" t="s">
        <v>533</v>
      </c>
      <c r="G64" s="39">
        <v>2</v>
      </c>
      <c r="H64" s="39">
        <v>2</v>
      </c>
      <c r="I64" s="39"/>
    </row>
    <row r="65" s="32" customFormat="1" spans="1:9">
      <c r="A65" s="49"/>
      <c r="B65" s="49"/>
      <c r="C65" s="38"/>
      <c r="D65" s="38" t="s">
        <v>534</v>
      </c>
      <c r="E65" s="38" t="s">
        <v>533</v>
      </c>
      <c r="F65" s="38" t="s">
        <v>533</v>
      </c>
      <c r="G65" s="39">
        <v>1</v>
      </c>
      <c r="H65" s="39">
        <v>1</v>
      </c>
      <c r="I65" s="39"/>
    </row>
    <row r="66" s="32" customFormat="1" ht="30" customHeight="1" spans="1:9">
      <c r="A66" s="49"/>
      <c r="B66" s="49"/>
      <c r="C66" s="38"/>
      <c r="D66" s="38" t="s">
        <v>172</v>
      </c>
      <c r="E66" s="38" t="s">
        <v>173</v>
      </c>
      <c r="F66" s="38" t="s">
        <v>174</v>
      </c>
      <c r="G66" s="39">
        <v>2</v>
      </c>
      <c r="H66" s="39">
        <v>2</v>
      </c>
      <c r="I66" s="39"/>
    </row>
    <row r="67" s="32" customFormat="1" ht="21" customHeight="1" spans="1:9">
      <c r="A67" s="49"/>
      <c r="B67" s="49"/>
      <c r="C67" s="38"/>
      <c r="D67" s="38" t="s">
        <v>535</v>
      </c>
      <c r="E67" s="54" t="s">
        <v>182</v>
      </c>
      <c r="F67" s="65">
        <v>0.08</v>
      </c>
      <c r="G67" s="39">
        <v>2</v>
      </c>
      <c r="H67" s="39">
        <v>2</v>
      </c>
      <c r="I67" s="39"/>
    </row>
    <row r="68" s="32" customFormat="1" spans="1:9">
      <c r="A68" s="49"/>
      <c r="B68" s="49"/>
      <c r="C68" s="38"/>
      <c r="D68" s="38" t="s">
        <v>178</v>
      </c>
      <c r="E68" s="38" t="s">
        <v>179</v>
      </c>
      <c r="F68" s="61" t="s">
        <v>536</v>
      </c>
      <c r="G68" s="39">
        <v>2</v>
      </c>
      <c r="H68" s="39">
        <v>2</v>
      </c>
      <c r="I68" s="39"/>
    </row>
    <row r="69" s="32" customFormat="1" ht="24" spans="1:9">
      <c r="A69" s="49"/>
      <c r="B69" s="49"/>
      <c r="C69" s="38"/>
      <c r="D69" s="38" t="s">
        <v>537</v>
      </c>
      <c r="E69" s="38" t="s">
        <v>538</v>
      </c>
      <c r="F69" s="69" t="s">
        <v>538</v>
      </c>
      <c r="G69" s="39">
        <v>2</v>
      </c>
      <c r="H69" s="39">
        <v>2</v>
      </c>
      <c r="I69" s="39"/>
    </row>
    <row r="70" s="32" customFormat="1" spans="1:9">
      <c r="A70" s="49"/>
      <c r="B70" s="49"/>
      <c r="C70" s="40" t="s">
        <v>539</v>
      </c>
      <c r="D70" s="38" t="s">
        <v>540</v>
      </c>
      <c r="E70" s="38" t="s">
        <v>541</v>
      </c>
      <c r="F70" s="38" t="s">
        <v>541</v>
      </c>
      <c r="G70" s="39">
        <v>2</v>
      </c>
      <c r="H70" s="39">
        <v>2</v>
      </c>
      <c r="I70" s="39"/>
    </row>
    <row r="71" s="32" customFormat="1" spans="1:9">
      <c r="A71" s="49"/>
      <c r="B71" s="49"/>
      <c r="C71" s="49"/>
      <c r="D71" s="38" t="s">
        <v>542</v>
      </c>
      <c r="E71" s="38" t="s">
        <v>543</v>
      </c>
      <c r="F71" s="61" t="s">
        <v>543</v>
      </c>
      <c r="G71" s="39">
        <v>2</v>
      </c>
      <c r="H71" s="39">
        <v>2</v>
      </c>
      <c r="I71" s="39"/>
    </row>
    <row r="72" s="32" customFormat="1" spans="1:9">
      <c r="A72" s="49"/>
      <c r="B72" s="49"/>
      <c r="C72" s="49"/>
      <c r="D72" s="38" t="s">
        <v>192</v>
      </c>
      <c r="E72" s="38" t="s">
        <v>193</v>
      </c>
      <c r="F72" s="38" t="s">
        <v>193</v>
      </c>
      <c r="G72" s="39">
        <v>2</v>
      </c>
      <c r="H72" s="39">
        <v>2</v>
      </c>
      <c r="I72" s="39"/>
    </row>
    <row r="73" s="32" customFormat="1" spans="1:9">
      <c r="A73" s="49"/>
      <c r="B73" s="49"/>
      <c r="C73" s="49"/>
      <c r="D73" s="38" t="s">
        <v>544</v>
      </c>
      <c r="E73" s="38" t="s">
        <v>545</v>
      </c>
      <c r="F73" s="38" t="s">
        <v>545</v>
      </c>
      <c r="G73" s="39">
        <v>2</v>
      </c>
      <c r="H73" s="39">
        <v>2</v>
      </c>
      <c r="I73" s="39"/>
    </row>
    <row r="74" s="32" customFormat="1" ht="21" customHeight="1" spans="1:9">
      <c r="A74" s="49"/>
      <c r="B74" s="49"/>
      <c r="C74" s="49"/>
      <c r="D74" s="38" t="s">
        <v>546</v>
      </c>
      <c r="E74" s="38" t="s">
        <v>191</v>
      </c>
      <c r="F74" s="38" t="s">
        <v>547</v>
      </c>
      <c r="G74" s="39">
        <v>2</v>
      </c>
      <c r="H74" s="39">
        <v>2</v>
      </c>
      <c r="I74" s="39"/>
    </row>
    <row r="75" s="32" customFormat="1" spans="1:9">
      <c r="A75" s="49"/>
      <c r="B75" s="49"/>
      <c r="C75" s="49"/>
      <c r="D75" s="38" t="s">
        <v>548</v>
      </c>
      <c r="E75" s="38" t="s">
        <v>549</v>
      </c>
      <c r="F75" s="38" t="s">
        <v>549</v>
      </c>
      <c r="G75" s="39">
        <v>2</v>
      </c>
      <c r="H75" s="39">
        <v>2</v>
      </c>
      <c r="I75" s="39"/>
    </row>
    <row r="76" s="32" customFormat="1" spans="1:9">
      <c r="A76" s="49"/>
      <c r="B76" s="49"/>
      <c r="C76" s="49"/>
      <c r="D76" s="38" t="s">
        <v>550</v>
      </c>
      <c r="E76" s="54" t="s">
        <v>551</v>
      </c>
      <c r="F76" s="38" t="s">
        <v>551</v>
      </c>
      <c r="G76" s="39">
        <v>1</v>
      </c>
      <c r="H76" s="39">
        <v>1</v>
      </c>
      <c r="I76" s="39"/>
    </row>
    <row r="77" s="32" customFormat="1" ht="22" customHeight="1" spans="1:9">
      <c r="A77" s="49"/>
      <c r="B77" s="49"/>
      <c r="C77" s="47"/>
      <c r="D77" s="38" t="s">
        <v>552</v>
      </c>
      <c r="E77" s="38" t="s">
        <v>195</v>
      </c>
      <c r="F77" s="38" t="s">
        <v>195</v>
      </c>
      <c r="G77" s="39">
        <v>1</v>
      </c>
      <c r="H77" s="39">
        <v>1</v>
      </c>
      <c r="I77" s="39"/>
    </row>
    <row r="78" s="32" customFormat="1" ht="22" customHeight="1" spans="1:9">
      <c r="A78" s="49"/>
      <c r="B78" s="49"/>
      <c r="C78" s="49" t="s">
        <v>553</v>
      </c>
      <c r="D78" s="38" t="s">
        <v>554</v>
      </c>
      <c r="E78" s="38" t="s">
        <v>555</v>
      </c>
      <c r="F78" s="38" t="s">
        <v>555</v>
      </c>
      <c r="G78" s="39">
        <v>1</v>
      </c>
      <c r="H78" s="39">
        <v>1</v>
      </c>
      <c r="I78" s="39"/>
    </row>
    <row r="79" s="32" customFormat="1" ht="22" customHeight="1" spans="1:9">
      <c r="A79" s="49"/>
      <c r="B79" s="49"/>
      <c r="C79" s="49"/>
      <c r="D79" s="38" t="s">
        <v>556</v>
      </c>
      <c r="E79" s="38" t="s">
        <v>557</v>
      </c>
      <c r="F79" s="39" t="s">
        <v>557</v>
      </c>
      <c r="G79" s="39">
        <v>1</v>
      </c>
      <c r="H79" s="39">
        <v>1</v>
      </c>
      <c r="I79" s="39"/>
    </row>
    <row r="80" s="32" customFormat="1" ht="17.25" customHeight="1" spans="1:9">
      <c r="A80" s="49"/>
      <c r="B80" s="47"/>
      <c r="C80" s="49"/>
      <c r="D80" s="38" t="s">
        <v>558</v>
      </c>
      <c r="E80" s="38" t="s">
        <v>559</v>
      </c>
      <c r="F80" s="38" t="s">
        <v>559</v>
      </c>
      <c r="G80" s="39">
        <v>1</v>
      </c>
      <c r="H80" s="39">
        <v>1</v>
      </c>
      <c r="I80" s="39"/>
    </row>
    <row r="81" s="32" customFormat="1" ht="17.25" customHeight="1" spans="1:9">
      <c r="A81" s="49"/>
      <c r="B81" s="40" t="s">
        <v>206</v>
      </c>
      <c r="C81" s="40" t="s">
        <v>560</v>
      </c>
      <c r="D81" s="38" t="s">
        <v>208</v>
      </c>
      <c r="E81" s="38" t="s">
        <v>209</v>
      </c>
      <c r="F81" s="42">
        <v>0.9</v>
      </c>
      <c r="G81" s="39">
        <v>10</v>
      </c>
      <c r="H81" s="39">
        <v>10</v>
      </c>
      <c r="I81" s="39"/>
    </row>
    <row r="82" s="32" customFormat="1" ht="12" customHeight="1" spans="1:9">
      <c r="A82" s="49"/>
      <c r="B82" s="47"/>
      <c r="C82" s="49"/>
      <c r="D82" s="39"/>
      <c r="E82" s="39"/>
      <c r="F82" s="42"/>
      <c r="G82" s="39"/>
      <c r="H82" s="39"/>
      <c r="I82" s="39"/>
    </row>
    <row r="83" s="32" customFormat="1" ht="17.25" customHeight="1" spans="1:9">
      <c r="A83" s="38" t="s">
        <v>211</v>
      </c>
      <c r="B83" s="39"/>
      <c r="C83" s="39"/>
      <c r="D83" s="39"/>
      <c r="E83" s="39"/>
      <c r="F83" s="39"/>
      <c r="G83" s="39">
        <v>100</v>
      </c>
      <c r="H83" s="39">
        <v>93</v>
      </c>
      <c r="I83" s="70"/>
    </row>
  </sheetData>
  <mergeCells count="48">
    <mergeCell ref="A2:I2"/>
    <mergeCell ref="B5:E5"/>
    <mergeCell ref="G5:I5"/>
    <mergeCell ref="B6:C6"/>
    <mergeCell ref="B7:C7"/>
    <mergeCell ref="B8:C8"/>
    <mergeCell ref="B9:C9"/>
    <mergeCell ref="B10:C10"/>
    <mergeCell ref="B11:E11"/>
    <mergeCell ref="F11:I11"/>
    <mergeCell ref="B12:E12"/>
    <mergeCell ref="B13:E13"/>
    <mergeCell ref="B14:E14"/>
    <mergeCell ref="B15:E15"/>
    <mergeCell ref="B16:E16"/>
    <mergeCell ref="A83:F83"/>
    <mergeCell ref="A3:A4"/>
    <mergeCell ref="A6:A10"/>
    <mergeCell ref="A11:A16"/>
    <mergeCell ref="A17:A82"/>
    <mergeCell ref="B17:B21"/>
    <mergeCell ref="B22:B62"/>
    <mergeCell ref="B63:B80"/>
    <mergeCell ref="B81:B82"/>
    <mergeCell ref="C17:C21"/>
    <mergeCell ref="C22:C42"/>
    <mergeCell ref="C43:C55"/>
    <mergeCell ref="C56:C57"/>
    <mergeCell ref="C58:C62"/>
    <mergeCell ref="C63:C69"/>
    <mergeCell ref="C70:C77"/>
    <mergeCell ref="C78:C80"/>
    <mergeCell ref="C81:C82"/>
    <mergeCell ref="D17:D21"/>
    <mergeCell ref="D81:D82"/>
    <mergeCell ref="E17:E21"/>
    <mergeCell ref="E81:E82"/>
    <mergeCell ref="F17:F21"/>
    <mergeCell ref="F81:F82"/>
    <mergeCell ref="G17:G21"/>
    <mergeCell ref="G81:G82"/>
    <mergeCell ref="H17:H21"/>
    <mergeCell ref="H81:H82"/>
    <mergeCell ref="I17:I21"/>
    <mergeCell ref="I39:I41"/>
    <mergeCell ref="I81:I82"/>
    <mergeCell ref="B3:I4"/>
    <mergeCell ref="F12:I1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M24" sqref="M24"/>
    </sheetView>
  </sheetViews>
  <sheetFormatPr defaultColWidth="9" defaultRowHeight="15.6"/>
  <cols>
    <col min="1" max="1" width="17.6296296296296" style="32" customWidth="1"/>
    <col min="2" max="2" width="10.2962962962963" style="32" customWidth="1"/>
    <col min="3" max="3" width="12.25" style="32" customWidth="1"/>
    <col min="4" max="4" width="14.3796296296296" style="32" customWidth="1"/>
    <col min="5" max="5" width="11.3796296296296" style="33" customWidth="1"/>
    <col min="6" max="6" width="14.8981481481481" style="33" customWidth="1"/>
    <col min="7" max="8" width="9" style="33"/>
    <col min="9" max="9" width="16.5" style="32" customWidth="1"/>
    <col min="10" max="16384" width="9" style="32"/>
  </cols>
  <sheetData>
    <row r="1" s="30" customFormat="1" ht="20.4" spans="1:8">
      <c r="A1" s="34" t="s">
        <v>561</v>
      </c>
      <c r="B1" s="35"/>
      <c r="C1" s="35"/>
      <c r="D1" s="35"/>
      <c r="E1" s="35"/>
      <c r="F1" s="35"/>
      <c r="G1" s="35"/>
      <c r="H1" s="35"/>
    </row>
    <row r="2" s="31" customFormat="1" ht="28.2" spans="1:9">
      <c r="A2" s="36" t="s">
        <v>562</v>
      </c>
      <c r="B2" s="37"/>
      <c r="C2" s="37"/>
      <c r="D2" s="37"/>
      <c r="E2" s="37"/>
      <c r="F2" s="37"/>
      <c r="G2" s="37"/>
      <c r="H2" s="37"/>
      <c r="I2" s="37"/>
    </row>
    <row r="3" s="32" customFormat="1" spans="1:9">
      <c r="A3" s="38" t="s">
        <v>447</v>
      </c>
      <c r="B3" s="38" t="s">
        <v>563</v>
      </c>
      <c r="C3" s="39"/>
      <c r="D3" s="39"/>
      <c r="E3" s="39"/>
      <c r="F3" s="39"/>
      <c r="G3" s="39"/>
      <c r="H3" s="39"/>
      <c r="I3" s="39"/>
    </row>
    <row r="4" s="32" customFormat="1" spans="1:9">
      <c r="A4" s="39"/>
      <c r="B4" s="39"/>
      <c r="C4" s="39"/>
      <c r="D4" s="39"/>
      <c r="E4" s="39"/>
      <c r="F4" s="39"/>
      <c r="G4" s="39"/>
      <c r="H4" s="39"/>
      <c r="I4" s="39"/>
    </row>
    <row r="5" s="32" customFormat="1" spans="1:9">
      <c r="A5" s="38" t="s">
        <v>217</v>
      </c>
      <c r="B5" s="38" t="s">
        <v>449</v>
      </c>
      <c r="C5" s="39"/>
      <c r="D5" s="39"/>
      <c r="E5" s="39"/>
      <c r="F5" s="38" t="s">
        <v>219</v>
      </c>
      <c r="G5" s="38" t="s">
        <v>450</v>
      </c>
      <c r="H5" s="39"/>
      <c r="I5" s="39"/>
    </row>
    <row r="6" s="32" customFormat="1" spans="1:9">
      <c r="A6" s="40" t="s">
        <v>220</v>
      </c>
      <c r="B6" s="39"/>
      <c r="C6" s="39"/>
      <c r="D6" s="38" t="s">
        <v>48</v>
      </c>
      <c r="E6" s="38" t="s">
        <v>49</v>
      </c>
      <c r="F6" s="38" t="s">
        <v>50</v>
      </c>
      <c r="G6" s="38" t="s">
        <v>51</v>
      </c>
      <c r="H6" s="38" t="s">
        <v>52</v>
      </c>
      <c r="I6" s="38" t="s">
        <v>53</v>
      </c>
    </row>
    <row r="7" s="32" customFormat="1" spans="1:9">
      <c r="A7" s="41"/>
      <c r="B7" s="38" t="s">
        <v>451</v>
      </c>
      <c r="C7" s="39"/>
      <c r="D7" s="39">
        <v>122830</v>
      </c>
      <c r="E7" s="39">
        <v>122830</v>
      </c>
      <c r="F7" s="39">
        <v>122830</v>
      </c>
      <c r="G7" s="39">
        <v>10</v>
      </c>
      <c r="H7" s="42">
        <v>1</v>
      </c>
      <c r="I7" s="39">
        <v>10</v>
      </c>
    </row>
    <row r="8" s="32" customFormat="1" spans="1:9">
      <c r="A8" s="41"/>
      <c r="B8" s="38" t="s">
        <v>452</v>
      </c>
      <c r="C8" s="39"/>
      <c r="D8" s="39">
        <v>122830</v>
      </c>
      <c r="E8" s="39">
        <v>122830</v>
      </c>
      <c r="F8" s="39">
        <v>122830</v>
      </c>
      <c r="G8" s="39"/>
      <c r="H8" s="39"/>
      <c r="I8" s="55"/>
    </row>
    <row r="9" s="32" customFormat="1" spans="1:9">
      <c r="A9" s="41"/>
      <c r="B9" s="38" t="s">
        <v>453</v>
      </c>
      <c r="C9" s="39"/>
      <c r="D9" s="39"/>
      <c r="E9" s="39"/>
      <c r="F9" s="39"/>
      <c r="G9" s="39"/>
      <c r="H9" s="39"/>
      <c r="I9" s="39"/>
    </row>
    <row r="10" s="32" customFormat="1" spans="1:9">
      <c r="A10" s="43"/>
      <c r="B10" s="38" t="s">
        <v>454</v>
      </c>
      <c r="C10" s="39"/>
      <c r="D10" s="39"/>
      <c r="E10" s="39"/>
      <c r="F10" s="39"/>
      <c r="G10" s="39"/>
      <c r="H10" s="39"/>
      <c r="I10" s="39"/>
    </row>
    <row r="11" s="32" customFormat="1" spans="1:9">
      <c r="A11" s="40" t="s">
        <v>63</v>
      </c>
      <c r="B11" s="44" t="s">
        <v>455</v>
      </c>
      <c r="C11" s="45"/>
      <c r="D11" s="45"/>
      <c r="E11" s="46"/>
      <c r="F11" s="44" t="s">
        <v>65</v>
      </c>
      <c r="G11" s="45"/>
      <c r="H11" s="45"/>
      <c r="I11" s="46"/>
    </row>
    <row r="12" s="32" customFormat="1" ht="36" customHeight="1" spans="1:9">
      <c r="A12" s="47"/>
      <c r="B12" s="44" t="s">
        <v>564</v>
      </c>
      <c r="C12" s="45"/>
      <c r="D12" s="45"/>
      <c r="E12" s="46"/>
      <c r="F12" s="44" t="s">
        <v>565</v>
      </c>
      <c r="G12" s="45"/>
      <c r="H12" s="45"/>
      <c r="I12" s="46"/>
    </row>
    <row r="13" s="32" customFormat="1" ht="24" spans="1:9">
      <c r="A13" s="40" t="s">
        <v>462</v>
      </c>
      <c r="B13" s="48" t="s">
        <v>69</v>
      </c>
      <c r="C13" s="48" t="s">
        <v>70</v>
      </c>
      <c r="D13" s="38" t="s">
        <v>71</v>
      </c>
      <c r="E13" s="38" t="s">
        <v>72</v>
      </c>
      <c r="F13" s="38" t="s">
        <v>73</v>
      </c>
      <c r="G13" s="38" t="s">
        <v>51</v>
      </c>
      <c r="H13" s="38" t="s">
        <v>53</v>
      </c>
      <c r="I13" s="38" t="s">
        <v>74</v>
      </c>
    </row>
    <row r="14" s="32" customFormat="1" ht="36" spans="1:9">
      <c r="A14" s="49"/>
      <c r="B14" s="40" t="s">
        <v>463</v>
      </c>
      <c r="C14" s="40" t="s">
        <v>464</v>
      </c>
      <c r="D14" s="38" t="s">
        <v>566</v>
      </c>
      <c r="E14" s="38">
        <v>147</v>
      </c>
      <c r="F14" s="38">
        <v>147</v>
      </c>
      <c r="G14" s="38">
        <v>10</v>
      </c>
      <c r="H14" s="38">
        <v>10</v>
      </c>
      <c r="I14" s="48"/>
    </row>
    <row r="15" s="32" customFormat="1" ht="28" customHeight="1" spans="1:9">
      <c r="A15" s="49"/>
      <c r="B15" s="49"/>
      <c r="C15" s="49"/>
      <c r="D15" s="38" t="s">
        <v>567</v>
      </c>
      <c r="E15" s="38">
        <v>188</v>
      </c>
      <c r="F15" s="38">
        <v>188</v>
      </c>
      <c r="G15" s="38">
        <v>10</v>
      </c>
      <c r="H15" s="38">
        <v>10</v>
      </c>
      <c r="I15" s="48"/>
    </row>
    <row r="16" s="32" customFormat="1" ht="36" spans="1:9">
      <c r="A16" s="49"/>
      <c r="B16" s="49"/>
      <c r="C16" s="47"/>
      <c r="D16" s="38" t="s">
        <v>568</v>
      </c>
      <c r="E16" s="38">
        <v>10</v>
      </c>
      <c r="F16" s="38">
        <v>10</v>
      </c>
      <c r="G16" s="38">
        <v>10</v>
      </c>
      <c r="H16" s="38">
        <v>10</v>
      </c>
      <c r="I16" s="48"/>
    </row>
    <row r="17" s="32" customFormat="1" ht="28" customHeight="1" spans="1:9">
      <c r="A17" s="49"/>
      <c r="B17" s="49"/>
      <c r="C17" s="40" t="s">
        <v>498</v>
      </c>
      <c r="D17" s="38" t="s">
        <v>569</v>
      </c>
      <c r="E17" s="38" t="s">
        <v>205</v>
      </c>
      <c r="F17" s="38" t="s">
        <v>205</v>
      </c>
      <c r="G17" s="38">
        <v>5</v>
      </c>
      <c r="H17" s="38">
        <v>5</v>
      </c>
      <c r="I17" s="48"/>
    </row>
    <row r="18" s="32" customFormat="1" ht="31" customHeight="1" spans="1:9">
      <c r="A18" s="49"/>
      <c r="B18" s="49"/>
      <c r="C18" s="47"/>
      <c r="D18" s="38" t="s">
        <v>570</v>
      </c>
      <c r="E18" s="38" t="s">
        <v>571</v>
      </c>
      <c r="F18" s="50">
        <v>1</v>
      </c>
      <c r="G18" s="38">
        <v>5</v>
      </c>
      <c r="H18" s="38">
        <v>5</v>
      </c>
      <c r="I18" s="56"/>
    </row>
    <row r="19" s="32" customFormat="1" ht="31" customHeight="1" spans="1:9">
      <c r="A19" s="49"/>
      <c r="B19" s="49"/>
      <c r="C19" s="38" t="s">
        <v>512</v>
      </c>
      <c r="D19" s="38" t="s">
        <v>513</v>
      </c>
      <c r="E19" s="38" t="s">
        <v>572</v>
      </c>
      <c r="F19" s="38" t="s">
        <v>573</v>
      </c>
      <c r="G19" s="38">
        <v>5</v>
      </c>
      <c r="H19" s="38">
        <v>5</v>
      </c>
      <c r="I19" s="48" t="s">
        <v>574</v>
      </c>
    </row>
    <row r="20" s="33" customFormat="1" spans="1:9">
      <c r="A20" s="49"/>
      <c r="B20" s="49"/>
      <c r="C20" s="38" t="s">
        <v>517</v>
      </c>
      <c r="D20" s="38" t="s">
        <v>575</v>
      </c>
      <c r="E20" s="38" t="s">
        <v>576</v>
      </c>
      <c r="F20" s="38" t="s">
        <v>159</v>
      </c>
      <c r="G20" s="38">
        <v>5</v>
      </c>
      <c r="H20" s="38">
        <v>5</v>
      </c>
      <c r="I20" s="38" t="s">
        <v>577</v>
      </c>
    </row>
    <row r="21" s="32" customFormat="1" ht="33" customHeight="1" spans="1:9">
      <c r="A21" s="49"/>
      <c r="B21" s="51" t="s">
        <v>578</v>
      </c>
      <c r="C21" s="40" t="s">
        <v>529</v>
      </c>
      <c r="D21" s="48" t="s">
        <v>579</v>
      </c>
      <c r="E21" s="38" t="s">
        <v>580</v>
      </c>
      <c r="F21" s="38" t="s">
        <v>581</v>
      </c>
      <c r="G21" s="38">
        <v>10</v>
      </c>
      <c r="H21" s="38">
        <v>10</v>
      </c>
      <c r="I21" s="48"/>
    </row>
    <row r="22" s="32" customFormat="1" ht="40.8" spans="1:9">
      <c r="A22" s="49"/>
      <c r="B22" s="38"/>
      <c r="C22" s="47"/>
      <c r="D22" s="48" t="s">
        <v>582</v>
      </c>
      <c r="E22" s="48" t="s">
        <v>583</v>
      </c>
      <c r="F22" s="38" t="s">
        <v>584</v>
      </c>
      <c r="G22" s="38">
        <v>10</v>
      </c>
      <c r="H22" s="38">
        <v>10</v>
      </c>
      <c r="I22" s="48"/>
    </row>
    <row r="23" s="32" customFormat="1" ht="27" customHeight="1" spans="1:9">
      <c r="A23" s="49"/>
      <c r="B23" s="38"/>
      <c r="C23" s="40" t="s">
        <v>553</v>
      </c>
      <c r="D23" s="38" t="s">
        <v>585</v>
      </c>
      <c r="E23" s="38" t="s">
        <v>586</v>
      </c>
      <c r="F23" s="52">
        <v>0.9388</v>
      </c>
      <c r="G23" s="38">
        <v>5</v>
      </c>
      <c r="H23" s="38">
        <v>5</v>
      </c>
      <c r="I23" s="48"/>
    </row>
    <row r="24" s="32" customFormat="1" ht="26" customHeight="1" spans="1:9">
      <c r="A24" s="49"/>
      <c r="B24" s="53"/>
      <c r="C24" s="47"/>
      <c r="D24" s="38" t="s">
        <v>587</v>
      </c>
      <c r="E24" s="38" t="s">
        <v>205</v>
      </c>
      <c r="F24" s="38" t="s">
        <v>205</v>
      </c>
      <c r="G24" s="38">
        <v>5</v>
      </c>
      <c r="H24" s="38">
        <v>5</v>
      </c>
      <c r="I24" s="48"/>
    </row>
    <row r="25" s="33" customFormat="1" ht="49" customHeight="1" spans="1:9">
      <c r="A25" s="47"/>
      <c r="B25" s="47" t="s">
        <v>206</v>
      </c>
      <c r="C25" s="38" t="s">
        <v>560</v>
      </c>
      <c r="D25" s="38" t="s">
        <v>588</v>
      </c>
      <c r="E25" s="38" t="s">
        <v>589</v>
      </c>
      <c r="F25" s="54">
        <v>0.95</v>
      </c>
      <c r="G25" s="38">
        <v>10</v>
      </c>
      <c r="H25" s="38">
        <v>10</v>
      </c>
      <c r="I25" s="38"/>
    </row>
    <row r="26" s="32" customFormat="1" spans="1:9">
      <c r="A26" s="38" t="s">
        <v>211</v>
      </c>
      <c r="B26" s="39"/>
      <c r="C26" s="39"/>
      <c r="D26" s="39"/>
      <c r="E26" s="39"/>
      <c r="F26" s="39"/>
      <c r="G26" s="39">
        <v>100</v>
      </c>
      <c r="H26" s="39">
        <v>100</v>
      </c>
      <c r="I26" s="39"/>
    </row>
  </sheetData>
  <mergeCells count="24">
    <mergeCell ref="A2:I2"/>
    <mergeCell ref="B5:E5"/>
    <mergeCell ref="G5:I5"/>
    <mergeCell ref="B6:C6"/>
    <mergeCell ref="B7:C7"/>
    <mergeCell ref="B8:C8"/>
    <mergeCell ref="B9:C9"/>
    <mergeCell ref="B10:C10"/>
    <mergeCell ref="B11:E11"/>
    <mergeCell ref="F11:I11"/>
    <mergeCell ref="B12:E12"/>
    <mergeCell ref="F12:I12"/>
    <mergeCell ref="A26:F26"/>
    <mergeCell ref="A3:A4"/>
    <mergeCell ref="A6:A10"/>
    <mergeCell ref="A11:A12"/>
    <mergeCell ref="A13:A25"/>
    <mergeCell ref="B14:B20"/>
    <mergeCell ref="B21:B24"/>
    <mergeCell ref="C14:C16"/>
    <mergeCell ref="C17:C18"/>
    <mergeCell ref="C21:C22"/>
    <mergeCell ref="C23:C24"/>
    <mergeCell ref="B3:I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workbookViewId="0">
      <selection activeCell="D40" sqref="D40"/>
    </sheetView>
  </sheetViews>
  <sheetFormatPr defaultColWidth="9" defaultRowHeight="14.4"/>
  <cols>
    <col min="1" max="3" width="9" style="3"/>
    <col min="4" max="6" width="17.1296296296296" style="4" customWidth="1"/>
    <col min="7" max="7" width="11.1296296296296" style="5"/>
    <col min="8" max="8" width="11.3796296296296" style="6" customWidth="1"/>
    <col min="9" max="16384" width="9" style="3"/>
  </cols>
  <sheetData>
    <row r="1" s="1" customFormat="1" ht="30" customHeight="1" spans="1:8">
      <c r="A1" s="7" t="s">
        <v>590</v>
      </c>
      <c r="B1" s="1"/>
      <c r="C1" s="1"/>
      <c r="D1" s="7"/>
      <c r="E1" s="7"/>
      <c r="F1" s="7"/>
      <c r="G1" s="8"/>
      <c r="H1" s="9"/>
    </row>
    <row r="2" s="2" customFormat="1" ht="36" customHeight="1" spans="1:9">
      <c r="A2" s="10" t="s">
        <v>591</v>
      </c>
      <c r="B2" s="10"/>
      <c r="C2" s="10"/>
      <c r="D2" s="10"/>
      <c r="E2" s="10"/>
      <c r="F2" s="10"/>
      <c r="G2" s="11"/>
      <c r="H2" s="12"/>
      <c r="I2" s="10"/>
    </row>
    <row r="3" s="3" customFormat="1" ht="15" customHeight="1" spans="1:9">
      <c r="A3" s="13" t="s">
        <v>447</v>
      </c>
      <c r="B3" s="13" t="s">
        <v>592</v>
      </c>
      <c r="C3" s="13"/>
      <c r="D3" s="13"/>
      <c r="E3" s="13"/>
      <c r="F3" s="13"/>
      <c r="G3" s="14"/>
      <c r="H3" s="15"/>
      <c r="I3" s="13"/>
    </row>
    <row r="4" s="3" customFormat="1" spans="1:9">
      <c r="A4" s="13"/>
      <c r="B4" s="13"/>
      <c r="C4" s="13"/>
      <c r="D4" s="13"/>
      <c r="E4" s="13"/>
      <c r="F4" s="13"/>
      <c r="G4" s="14"/>
      <c r="H4" s="15"/>
      <c r="I4" s="13"/>
    </row>
    <row r="5" s="3" customFormat="1" ht="27" customHeight="1" spans="1:9">
      <c r="A5" s="13" t="s">
        <v>217</v>
      </c>
      <c r="B5" s="13" t="s">
        <v>593</v>
      </c>
      <c r="C5" s="13"/>
      <c r="D5" s="13"/>
      <c r="E5" s="13"/>
      <c r="F5" s="13" t="s">
        <v>219</v>
      </c>
      <c r="G5" s="14" t="s">
        <v>594</v>
      </c>
      <c r="H5" s="15"/>
      <c r="I5" s="13"/>
    </row>
    <row r="6" s="3" customFormat="1" ht="20" customHeight="1" spans="1:9">
      <c r="A6" s="13" t="s">
        <v>595</v>
      </c>
      <c r="B6" s="16"/>
      <c r="C6" s="16"/>
      <c r="D6" s="13" t="s">
        <v>48</v>
      </c>
      <c r="E6" s="13" t="s">
        <v>49</v>
      </c>
      <c r="F6" s="17" t="s">
        <v>50</v>
      </c>
      <c r="G6" s="18" t="s">
        <v>51</v>
      </c>
      <c r="H6" s="19" t="s">
        <v>52</v>
      </c>
      <c r="I6" s="17" t="s">
        <v>53</v>
      </c>
    </row>
    <row r="7" s="3" customFormat="1" ht="20" customHeight="1" spans="1:9">
      <c r="A7" s="13"/>
      <c r="B7" s="16"/>
      <c r="C7" s="16"/>
      <c r="D7" s="13"/>
      <c r="E7" s="13"/>
      <c r="F7" s="17"/>
      <c r="G7" s="18"/>
      <c r="H7" s="19"/>
      <c r="I7" s="17"/>
    </row>
    <row r="8" s="3" customFormat="1" ht="20" customHeight="1" spans="1:9">
      <c r="A8" s="13"/>
      <c r="B8" s="13" t="s">
        <v>451</v>
      </c>
      <c r="C8" s="13"/>
      <c r="D8" s="13">
        <v>514500</v>
      </c>
      <c r="E8" s="13">
        <v>384906</v>
      </c>
      <c r="F8" s="13">
        <v>384906</v>
      </c>
      <c r="G8" s="14">
        <v>10</v>
      </c>
      <c r="H8" s="15">
        <v>1</v>
      </c>
      <c r="I8" s="13">
        <v>10</v>
      </c>
    </row>
    <row r="9" s="3" customFormat="1" ht="20" customHeight="1" spans="1:9">
      <c r="A9" s="13"/>
      <c r="B9" s="13" t="s">
        <v>452</v>
      </c>
      <c r="C9" s="13"/>
      <c r="D9" s="13">
        <v>514500</v>
      </c>
      <c r="E9" s="13">
        <v>384906</v>
      </c>
      <c r="F9" s="13">
        <v>384906</v>
      </c>
      <c r="G9" s="14"/>
      <c r="H9" s="15"/>
      <c r="I9" s="13"/>
    </row>
    <row r="10" s="3" customFormat="1" ht="20" customHeight="1" spans="1:9">
      <c r="A10" s="13"/>
      <c r="B10" s="13" t="s">
        <v>453</v>
      </c>
      <c r="C10" s="13"/>
      <c r="D10" s="13"/>
      <c r="E10" s="13"/>
      <c r="F10" s="13"/>
      <c r="G10" s="14"/>
      <c r="H10" s="15"/>
      <c r="I10" s="13"/>
    </row>
    <row r="11" s="3" customFormat="1" ht="20" customHeight="1" spans="1:9">
      <c r="A11" s="13"/>
      <c r="B11" s="13" t="s">
        <v>454</v>
      </c>
      <c r="C11" s="13"/>
      <c r="D11" s="13"/>
      <c r="E11" s="13"/>
      <c r="F11" s="13"/>
      <c r="G11" s="14"/>
      <c r="H11" s="15"/>
      <c r="I11" s="13"/>
    </row>
    <row r="12" s="3" customFormat="1" ht="26" customHeight="1" spans="1:9">
      <c r="A12" s="13" t="s">
        <v>63</v>
      </c>
      <c r="B12" s="13" t="s">
        <v>64</v>
      </c>
      <c r="C12" s="13"/>
      <c r="D12" s="13"/>
      <c r="E12" s="13"/>
      <c r="F12" s="13" t="s">
        <v>596</v>
      </c>
      <c r="G12" s="14"/>
      <c r="H12" s="15"/>
      <c r="I12" s="13"/>
    </row>
    <row r="13" s="3" customFormat="1" ht="199" customHeight="1" spans="1:9">
      <c r="A13" s="13"/>
      <c r="B13" s="20" t="s">
        <v>597</v>
      </c>
      <c r="C13" s="20"/>
      <c r="D13" s="20"/>
      <c r="E13" s="20"/>
      <c r="F13" s="16" t="s">
        <v>598</v>
      </c>
      <c r="G13" s="21"/>
      <c r="H13" s="22"/>
      <c r="I13" s="16"/>
    </row>
    <row r="14" s="3" customFormat="1" ht="15" customHeight="1" spans="1:9">
      <c r="A14" s="13" t="s">
        <v>599</v>
      </c>
      <c r="B14" s="13" t="s">
        <v>69</v>
      </c>
      <c r="C14" s="13" t="s">
        <v>70</v>
      </c>
      <c r="D14" s="13" t="s">
        <v>71</v>
      </c>
      <c r="E14" s="13" t="s">
        <v>600</v>
      </c>
      <c r="F14" s="13" t="s">
        <v>601</v>
      </c>
      <c r="G14" s="14" t="s">
        <v>51</v>
      </c>
      <c r="H14" s="15" t="s">
        <v>602</v>
      </c>
      <c r="I14" s="24" t="s">
        <v>74</v>
      </c>
    </row>
    <row r="15" s="3" customFormat="1" spans="1:9">
      <c r="A15" s="13"/>
      <c r="B15" s="13"/>
      <c r="C15" s="13"/>
      <c r="D15" s="13"/>
      <c r="E15" s="13"/>
      <c r="F15" s="13"/>
      <c r="G15" s="14"/>
      <c r="H15" s="15"/>
      <c r="I15" s="28"/>
    </row>
    <row r="16" s="3" customFormat="1" spans="1:9">
      <c r="A16" s="13"/>
      <c r="B16" s="13"/>
      <c r="C16" s="13"/>
      <c r="D16" s="13"/>
      <c r="E16" s="13"/>
      <c r="F16" s="13"/>
      <c r="G16" s="14"/>
      <c r="H16" s="15"/>
      <c r="I16" s="26"/>
    </row>
    <row r="17" s="3" customFormat="1" ht="35" customHeight="1" spans="1:9">
      <c r="A17" s="13"/>
      <c r="B17" s="13" t="s">
        <v>463</v>
      </c>
      <c r="C17" s="13" t="s">
        <v>464</v>
      </c>
      <c r="D17" s="13" t="s">
        <v>603</v>
      </c>
      <c r="E17" s="13" t="s">
        <v>604</v>
      </c>
      <c r="F17" s="13" t="s">
        <v>605</v>
      </c>
      <c r="G17" s="14">
        <v>2</v>
      </c>
      <c r="H17" s="15">
        <f t="shared" ref="H17:H38" si="0">G17</f>
        <v>2</v>
      </c>
      <c r="I17" s="16"/>
    </row>
    <row r="18" s="3" customFormat="1" ht="35" customHeight="1" spans="1:9">
      <c r="A18" s="13"/>
      <c r="B18" s="13"/>
      <c r="C18" s="13"/>
      <c r="D18" s="13" t="s">
        <v>606</v>
      </c>
      <c r="E18" s="13" t="s">
        <v>607</v>
      </c>
      <c r="F18" s="13" t="s">
        <v>607</v>
      </c>
      <c r="G18" s="14">
        <v>2</v>
      </c>
      <c r="H18" s="15">
        <f t="shared" si="0"/>
        <v>2</v>
      </c>
      <c r="I18" s="16"/>
    </row>
    <row r="19" s="3" customFormat="1" ht="35" customHeight="1" spans="1:9">
      <c r="A19" s="13"/>
      <c r="B19" s="13"/>
      <c r="C19" s="13"/>
      <c r="D19" s="13" t="s">
        <v>608</v>
      </c>
      <c r="E19" s="13" t="s">
        <v>609</v>
      </c>
      <c r="F19" s="13" t="s">
        <v>610</v>
      </c>
      <c r="G19" s="14">
        <v>2</v>
      </c>
      <c r="H19" s="15">
        <f t="shared" si="0"/>
        <v>2</v>
      </c>
      <c r="I19" s="16"/>
    </row>
    <row r="20" s="3" customFormat="1" ht="35" customHeight="1" spans="1:9">
      <c r="A20" s="13"/>
      <c r="B20" s="13"/>
      <c r="C20" s="13"/>
      <c r="D20" s="13" t="s">
        <v>611</v>
      </c>
      <c r="E20" s="13" t="s">
        <v>612</v>
      </c>
      <c r="F20" s="13" t="s">
        <v>613</v>
      </c>
      <c r="G20" s="14">
        <v>2</v>
      </c>
      <c r="H20" s="15">
        <f t="shared" si="0"/>
        <v>2</v>
      </c>
      <c r="I20" s="16"/>
    </row>
    <row r="21" s="3" customFormat="1" ht="35" customHeight="1" spans="1:9">
      <c r="A21" s="13"/>
      <c r="B21" s="13"/>
      <c r="C21" s="13"/>
      <c r="D21" s="13" t="s">
        <v>614</v>
      </c>
      <c r="E21" s="13" t="s">
        <v>615</v>
      </c>
      <c r="F21" s="13" t="s">
        <v>616</v>
      </c>
      <c r="G21" s="14">
        <v>2</v>
      </c>
      <c r="H21" s="15">
        <f t="shared" si="0"/>
        <v>2</v>
      </c>
      <c r="I21" s="16"/>
    </row>
    <row r="22" s="3" customFormat="1" ht="35" customHeight="1" spans="1:9">
      <c r="A22" s="13"/>
      <c r="B22" s="13"/>
      <c r="C22" s="13"/>
      <c r="D22" s="13" t="s">
        <v>617</v>
      </c>
      <c r="E22" s="13" t="s">
        <v>618</v>
      </c>
      <c r="F22" s="13" t="s">
        <v>618</v>
      </c>
      <c r="G22" s="14">
        <v>2</v>
      </c>
      <c r="H22" s="15">
        <f t="shared" si="0"/>
        <v>2</v>
      </c>
      <c r="I22" s="16"/>
    </row>
    <row r="23" s="3" customFormat="1" ht="35" customHeight="1" spans="1:9">
      <c r="A23" s="13"/>
      <c r="B23" s="13"/>
      <c r="C23" s="13"/>
      <c r="D23" s="13" t="s">
        <v>619</v>
      </c>
      <c r="E23" s="13" t="s">
        <v>620</v>
      </c>
      <c r="F23" s="13" t="s">
        <v>621</v>
      </c>
      <c r="G23" s="14">
        <v>2</v>
      </c>
      <c r="H23" s="15">
        <f t="shared" si="0"/>
        <v>2</v>
      </c>
      <c r="I23" s="16"/>
    </row>
    <row r="24" s="3" customFormat="1" ht="39.75" customHeight="1" spans="1:9">
      <c r="A24" s="13"/>
      <c r="B24" s="13"/>
      <c r="C24" s="13" t="s">
        <v>498</v>
      </c>
      <c r="D24" s="13" t="s">
        <v>622</v>
      </c>
      <c r="E24" s="23">
        <v>1</v>
      </c>
      <c r="F24" s="23">
        <v>1</v>
      </c>
      <c r="G24" s="14">
        <v>3</v>
      </c>
      <c r="H24" s="15">
        <f t="shared" si="0"/>
        <v>3</v>
      </c>
      <c r="I24" s="16"/>
    </row>
    <row r="25" s="3" customFormat="1" ht="28.8" spans="1:9">
      <c r="A25" s="13"/>
      <c r="B25" s="13"/>
      <c r="C25" s="13"/>
      <c r="D25" s="13" t="s">
        <v>623</v>
      </c>
      <c r="E25" s="13" t="s">
        <v>624</v>
      </c>
      <c r="F25" s="13" t="s">
        <v>624</v>
      </c>
      <c r="G25" s="14">
        <v>3</v>
      </c>
      <c r="H25" s="15">
        <f t="shared" si="0"/>
        <v>3</v>
      </c>
      <c r="I25" s="16"/>
    </row>
    <row r="26" s="3" customFormat="1" ht="28.8" spans="1:9">
      <c r="A26" s="13"/>
      <c r="B26" s="13"/>
      <c r="C26" s="13"/>
      <c r="D26" s="13" t="s">
        <v>625</v>
      </c>
      <c r="E26" s="23">
        <v>1</v>
      </c>
      <c r="F26" s="23">
        <v>1</v>
      </c>
      <c r="G26" s="14">
        <v>3</v>
      </c>
      <c r="H26" s="15">
        <f t="shared" si="0"/>
        <v>3</v>
      </c>
      <c r="I26" s="16"/>
    </row>
    <row r="27" s="3" customFormat="1" ht="27" customHeight="1" spans="1:9">
      <c r="A27" s="13"/>
      <c r="B27" s="13"/>
      <c r="C27" s="13" t="s">
        <v>512</v>
      </c>
      <c r="D27" s="13" t="s">
        <v>626</v>
      </c>
      <c r="E27" s="23">
        <v>1</v>
      </c>
      <c r="F27" s="23">
        <v>1</v>
      </c>
      <c r="G27" s="14">
        <v>4</v>
      </c>
      <c r="H27" s="15">
        <f t="shared" si="0"/>
        <v>4</v>
      </c>
      <c r="I27" s="16"/>
    </row>
    <row r="28" s="3" customFormat="1" spans="1:9">
      <c r="A28" s="13"/>
      <c r="B28" s="13"/>
      <c r="C28" s="13"/>
      <c r="D28" s="13" t="s">
        <v>627</v>
      </c>
      <c r="E28" s="13" t="s">
        <v>628</v>
      </c>
      <c r="F28" s="13" t="s">
        <v>628</v>
      </c>
      <c r="G28" s="14">
        <v>4</v>
      </c>
      <c r="H28" s="15">
        <f t="shared" si="0"/>
        <v>4</v>
      </c>
      <c r="I28" s="16"/>
    </row>
    <row r="29" s="3" customFormat="1" ht="28.8" spans="1:9">
      <c r="A29" s="13"/>
      <c r="B29" s="13"/>
      <c r="C29" s="13"/>
      <c r="D29" s="13" t="s">
        <v>629</v>
      </c>
      <c r="E29" s="23">
        <v>1</v>
      </c>
      <c r="F29" s="23">
        <v>1</v>
      </c>
      <c r="G29" s="14">
        <v>3</v>
      </c>
      <c r="H29" s="15">
        <f t="shared" si="0"/>
        <v>3</v>
      </c>
      <c r="I29" s="16"/>
    </row>
    <row r="30" s="3" customFormat="1" ht="27" customHeight="1" spans="1:9">
      <c r="A30" s="13"/>
      <c r="B30" s="13"/>
      <c r="C30" s="13" t="s">
        <v>517</v>
      </c>
      <c r="D30" s="13" t="s">
        <v>630</v>
      </c>
      <c r="E30" s="13" t="s">
        <v>631</v>
      </c>
      <c r="F30" s="13" t="s">
        <v>631</v>
      </c>
      <c r="G30" s="14">
        <v>2</v>
      </c>
      <c r="H30" s="15">
        <f t="shared" si="0"/>
        <v>2</v>
      </c>
      <c r="I30" s="16"/>
    </row>
    <row r="31" s="3" customFormat="1" ht="28.8" spans="1:9">
      <c r="A31" s="13"/>
      <c r="B31" s="13"/>
      <c r="C31" s="13"/>
      <c r="D31" s="13" t="s">
        <v>632</v>
      </c>
      <c r="E31" s="13" t="s">
        <v>633</v>
      </c>
      <c r="F31" s="13" t="s">
        <v>633</v>
      </c>
      <c r="G31" s="14">
        <v>2</v>
      </c>
      <c r="H31" s="15">
        <f t="shared" si="0"/>
        <v>2</v>
      </c>
      <c r="I31" s="16"/>
    </row>
    <row r="32" s="3" customFormat="1" ht="316.8" spans="1:9">
      <c r="A32" s="13"/>
      <c r="B32" s="13"/>
      <c r="C32" s="13"/>
      <c r="D32" s="13" t="s">
        <v>634</v>
      </c>
      <c r="E32" s="13" t="s">
        <v>635</v>
      </c>
      <c r="F32" s="13" t="s">
        <v>635</v>
      </c>
      <c r="G32" s="14">
        <v>2</v>
      </c>
      <c r="H32" s="15">
        <f t="shared" si="0"/>
        <v>2</v>
      </c>
      <c r="I32" s="16"/>
    </row>
    <row r="33" s="3" customFormat="1" ht="28.8" spans="1:9">
      <c r="A33" s="13"/>
      <c r="B33" s="13"/>
      <c r="C33" s="13"/>
      <c r="D33" s="13" t="s">
        <v>636</v>
      </c>
      <c r="E33" s="13" t="s">
        <v>637</v>
      </c>
      <c r="F33" s="13" t="s">
        <v>638</v>
      </c>
      <c r="G33" s="14">
        <v>2</v>
      </c>
      <c r="H33" s="15">
        <f t="shared" si="0"/>
        <v>2</v>
      </c>
      <c r="I33" s="16"/>
    </row>
    <row r="34" s="3" customFormat="1" ht="28.8" spans="1:9">
      <c r="A34" s="13"/>
      <c r="B34" s="13"/>
      <c r="C34" s="13"/>
      <c r="D34" s="13" t="s">
        <v>639</v>
      </c>
      <c r="E34" s="13" t="s">
        <v>640</v>
      </c>
      <c r="F34" s="13" t="s">
        <v>640</v>
      </c>
      <c r="G34" s="14">
        <v>2</v>
      </c>
      <c r="H34" s="15">
        <f t="shared" si="0"/>
        <v>2</v>
      </c>
      <c r="I34" s="16"/>
    </row>
    <row r="35" s="3" customFormat="1" ht="28.8" spans="1:9">
      <c r="A35" s="13"/>
      <c r="B35" s="13"/>
      <c r="C35" s="13"/>
      <c r="D35" s="13" t="s">
        <v>641</v>
      </c>
      <c r="E35" s="13" t="s">
        <v>642</v>
      </c>
      <c r="F35" s="13" t="s">
        <v>642</v>
      </c>
      <c r="G35" s="14">
        <v>2</v>
      </c>
      <c r="H35" s="15">
        <f t="shared" si="0"/>
        <v>2</v>
      </c>
      <c r="I35" s="16"/>
    </row>
    <row r="36" s="3" customFormat="1" ht="43.2" spans="1:9">
      <c r="A36" s="13"/>
      <c r="B36" s="13"/>
      <c r="C36" s="13"/>
      <c r="D36" s="13" t="s">
        <v>643</v>
      </c>
      <c r="E36" s="13" t="s">
        <v>644</v>
      </c>
      <c r="F36" s="13" t="s">
        <v>645</v>
      </c>
      <c r="G36" s="14">
        <v>2</v>
      </c>
      <c r="H36" s="15">
        <f t="shared" si="0"/>
        <v>2</v>
      </c>
      <c r="I36" s="16"/>
    </row>
    <row r="37" s="3" customFormat="1" ht="28.8" spans="1:9">
      <c r="A37" s="13"/>
      <c r="B37" s="13"/>
      <c r="C37" s="13"/>
      <c r="D37" s="13" t="s">
        <v>646</v>
      </c>
      <c r="E37" s="13" t="s">
        <v>647</v>
      </c>
      <c r="F37" s="13" t="s">
        <v>647</v>
      </c>
      <c r="G37" s="14">
        <v>2</v>
      </c>
      <c r="H37" s="15">
        <f t="shared" si="0"/>
        <v>2</v>
      </c>
      <c r="I37" s="16"/>
    </row>
    <row r="38" s="3" customFormat="1" ht="50.25" customHeight="1" spans="1:9">
      <c r="A38" s="13"/>
      <c r="B38" s="13" t="s">
        <v>578</v>
      </c>
      <c r="C38" s="24" t="s">
        <v>648</v>
      </c>
      <c r="D38" s="13" t="s">
        <v>649</v>
      </c>
      <c r="E38" s="13" t="s">
        <v>650</v>
      </c>
      <c r="F38" s="13" t="s">
        <v>651</v>
      </c>
      <c r="G38" s="14">
        <v>3</v>
      </c>
      <c r="H38" s="25">
        <f t="shared" si="0"/>
        <v>3</v>
      </c>
      <c r="I38" s="16"/>
    </row>
    <row r="39" s="3" customFormat="1" spans="1:9">
      <c r="A39" s="13"/>
      <c r="B39" s="13"/>
      <c r="C39" s="26"/>
      <c r="D39" s="13"/>
      <c r="E39" s="13"/>
      <c r="F39" s="13"/>
      <c r="G39" s="14"/>
      <c r="H39" s="27"/>
      <c r="I39" s="16"/>
    </row>
    <row r="40" s="3" customFormat="1" ht="28.8" spans="1:9">
      <c r="A40" s="13"/>
      <c r="B40" s="13"/>
      <c r="C40" s="24" t="s">
        <v>652</v>
      </c>
      <c r="D40" s="13" t="s">
        <v>653</v>
      </c>
      <c r="E40" s="23">
        <v>1</v>
      </c>
      <c r="F40" s="23">
        <v>1</v>
      </c>
      <c r="G40" s="14">
        <v>4</v>
      </c>
      <c r="H40" s="15">
        <f t="shared" ref="H40:H44" si="1">G40</f>
        <v>4</v>
      </c>
      <c r="I40" s="16"/>
    </row>
    <row r="41" s="3" customFormat="1" ht="27" customHeight="1" spans="1:9">
      <c r="A41" s="13"/>
      <c r="B41" s="13"/>
      <c r="C41" s="28"/>
      <c r="D41" s="24" t="s">
        <v>654</v>
      </c>
      <c r="E41" s="13" t="s">
        <v>655</v>
      </c>
      <c r="F41" s="13" t="s">
        <v>656</v>
      </c>
      <c r="G41" s="14">
        <v>4</v>
      </c>
      <c r="H41" s="25">
        <f>G41*571.7/575</f>
        <v>3.97704347826087</v>
      </c>
      <c r="I41" s="16"/>
    </row>
    <row r="42" s="3" customFormat="1" spans="1:9">
      <c r="A42" s="13"/>
      <c r="B42" s="13"/>
      <c r="C42" s="28"/>
      <c r="D42" s="26"/>
      <c r="E42" s="13"/>
      <c r="F42" s="13"/>
      <c r="G42" s="14"/>
      <c r="H42" s="27"/>
      <c r="I42" s="16"/>
    </row>
    <row r="43" s="3" customFormat="1" spans="1:9">
      <c r="A43" s="13"/>
      <c r="B43" s="13"/>
      <c r="C43" s="26"/>
      <c r="D43" s="13" t="s">
        <v>657</v>
      </c>
      <c r="E43" s="13" t="s">
        <v>658</v>
      </c>
      <c r="F43" s="13" t="s">
        <v>659</v>
      </c>
      <c r="G43" s="14">
        <v>4</v>
      </c>
      <c r="H43" s="15">
        <f t="shared" si="1"/>
        <v>4</v>
      </c>
      <c r="I43" s="16"/>
    </row>
    <row r="44" s="3" customFormat="1" ht="24.75" customHeight="1" spans="1:9">
      <c r="A44" s="13"/>
      <c r="B44" s="13"/>
      <c r="C44" s="13" t="s">
        <v>553</v>
      </c>
      <c r="D44" s="13" t="s">
        <v>660</v>
      </c>
      <c r="E44" s="13" t="s">
        <v>661</v>
      </c>
      <c r="F44" s="13" t="s">
        <v>661</v>
      </c>
      <c r="G44" s="14">
        <v>3</v>
      </c>
      <c r="H44" s="25">
        <f t="shared" si="1"/>
        <v>3</v>
      </c>
      <c r="I44" s="16"/>
    </row>
    <row r="45" s="3" customFormat="1" spans="1:9">
      <c r="A45" s="13"/>
      <c r="B45" s="13"/>
      <c r="C45" s="13"/>
      <c r="D45" s="13"/>
      <c r="E45" s="13"/>
      <c r="F45" s="13"/>
      <c r="G45" s="14"/>
      <c r="H45" s="27"/>
      <c r="I45" s="16"/>
    </row>
    <row r="46" s="3" customFormat="1" ht="39.75" customHeight="1" spans="1:9">
      <c r="A46" s="13"/>
      <c r="B46" s="13"/>
      <c r="C46" s="13" t="s">
        <v>662</v>
      </c>
      <c r="D46" s="13" t="s">
        <v>663</v>
      </c>
      <c r="E46" s="13" t="s">
        <v>664</v>
      </c>
      <c r="F46" s="13" t="s">
        <v>665</v>
      </c>
      <c r="G46" s="14">
        <v>3</v>
      </c>
      <c r="H46" s="15">
        <f t="shared" ref="H46:H50" si="2">G46</f>
        <v>3</v>
      </c>
      <c r="I46" s="16"/>
    </row>
    <row r="47" s="3" customFormat="1" ht="57.6" spans="1:9">
      <c r="A47" s="13"/>
      <c r="B47" s="13"/>
      <c r="C47" s="13"/>
      <c r="D47" s="13" t="s">
        <v>666</v>
      </c>
      <c r="E47" s="13" t="s">
        <v>667</v>
      </c>
      <c r="F47" s="13" t="s">
        <v>667</v>
      </c>
      <c r="G47" s="14">
        <v>3</v>
      </c>
      <c r="H47" s="15">
        <f t="shared" si="2"/>
        <v>3</v>
      </c>
      <c r="I47" s="16"/>
    </row>
    <row r="48" s="3" customFormat="1" ht="28.8" spans="1:9">
      <c r="A48" s="13"/>
      <c r="B48" s="13"/>
      <c r="C48" s="13"/>
      <c r="D48" s="13" t="s">
        <v>668</v>
      </c>
      <c r="E48" s="13" t="s">
        <v>669</v>
      </c>
      <c r="F48" s="13" t="s">
        <v>669</v>
      </c>
      <c r="G48" s="14">
        <v>3</v>
      </c>
      <c r="H48" s="15">
        <f t="shared" si="2"/>
        <v>3</v>
      </c>
      <c r="I48" s="16"/>
    </row>
    <row r="49" s="3" customFormat="1" ht="28.8" spans="1:9">
      <c r="A49" s="13"/>
      <c r="B49" s="13"/>
      <c r="C49" s="13"/>
      <c r="D49" s="13" t="s">
        <v>670</v>
      </c>
      <c r="E49" s="13" t="s">
        <v>671</v>
      </c>
      <c r="F49" s="13" t="s">
        <v>671</v>
      </c>
      <c r="G49" s="14">
        <v>3</v>
      </c>
      <c r="H49" s="15">
        <f t="shared" si="2"/>
        <v>3</v>
      </c>
      <c r="I49" s="16"/>
    </row>
    <row r="50" s="3" customFormat="1" ht="36" customHeight="1" spans="1:9">
      <c r="A50" s="13"/>
      <c r="B50" s="13" t="s">
        <v>672</v>
      </c>
      <c r="C50" s="13" t="s">
        <v>673</v>
      </c>
      <c r="D50" s="13" t="s">
        <v>674</v>
      </c>
      <c r="E50" s="13" t="s">
        <v>675</v>
      </c>
      <c r="F50" s="23">
        <v>0.9</v>
      </c>
      <c r="G50" s="14">
        <v>10</v>
      </c>
      <c r="H50" s="25">
        <f t="shared" si="2"/>
        <v>10</v>
      </c>
      <c r="I50" s="16"/>
    </row>
    <row r="51" s="3" customFormat="1" spans="1:9">
      <c r="A51" s="13"/>
      <c r="B51" s="13"/>
      <c r="C51" s="13"/>
      <c r="D51" s="13"/>
      <c r="E51" s="13"/>
      <c r="F51" s="13"/>
      <c r="G51" s="14"/>
      <c r="H51" s="29"/>
      <c r="I51" s="16"/>
    </row>
    <row r="52" s="3" customFormat="1" spans="1:9">
      <c r="A52" s="13"/>
      <c r="B52" s="13"/>
      <c r="C52" s="13"/>
      <c r="D52" s="13"/>
      <c r="E52" s="13"/>
      <c r="F52" s="13"/>
      <c r="G52" s="14"/>
      <c r="H52" s="27"/>
      <c r="I52" s="16"/>
    </row>
    <row r="53" s="3" customFormat="1" ht="24" customHeight="1" spans="1:9">
      <c r="A53" s="13" t="s">
        <v>211</v>
      </c>
      <c r="B53" s="13"/>
      <c r="C53" s="13"/>
      <c r="D53" s="13"/>
      <c r="E53" s="13"/>
      <c r="F53" s="13"/>
      <c r="G53" s="14">
        <f>SUM(G17:G52)+I8</f>
        <v>100</v>
      </c>
      <c r="H53" s="15">
        <f>SUM(H17:H52)+I8</f>
        <v>99.9770434782609</v>
      </c>
      <c r="I53" s="16"/>
    </row>
  </sheetData>
  <mergeCells count="68">
    <mergeCell ref="A2:I2"/>
    <mergeCell ref="B5:E5"/>
    <mergeCell ref="G5:I5"/>
    <mergeCell ref="B8:C8"/>
    <mergeCell ref="B9:C9"/>
    <mergeCell ref="B10:C10"/>
    <mergeCell ref="B11:C11"/>
    <mergeCell ref="B12:E12"/>
    <mergeCell ref="F12:I12"/>
    <mergeCell ref="B13:E13"/>
    <mergeCell ref="F13:I13"/>
    <mergeCell ref="A53:F53"/>
    <mergeCell ref="A3:A4"/>
    <mergeCell ref="A6:A11"/>
    <mergeCell ref="A12:A13"/>
    <mergeCell ref="A14:A52"/>
    <mergeCell ref="B14:B16"/>
    <mergeCell ref="B17:B37"/>
    <mergeCell ref="B38:B49"/>
    <mergeCell ref="B50:B52"/>
    <mergeCell ref="C14:C16"/>
    <mergeCell ref="C17:C23"/>
    <mergeCell ref="C24:C26"/>
    <mergeCell ref="C27:C29"/>
    <mergeCell ref="C30:C37"/>
    <mergeCell ref="C38:C39"/>
    <mergeCell ref="C40:C43"/>
    <mergeCell ref="C44:C45"/>
    <mergeCell ref="C46:C49"/>
    <mergeCell ref="C50:C52"/>
    <mergeCell ref="D6:D7"/>
    <mergeCell ref="D14:D16"/>
    <mergeCell ref="D38:D39"/>
    <mergeCell ref="D41:D42"/>
    <mergeCell ref="D44:D45"/>
    <mergeCell ref="D50:D52"/>
    <mergeCell ref="E6:E7"/>
    <mergeCell ref="E14:E16"/>
    <mergeCell ref="E38:E39"/>
    <mergeCell ref="E41:E42"/>
    <mergeCell ref="E44:E45"/>
    <mergeCell ref="E50:E52"/>
    <mergeCell ref="F6:F7"/>
    <mergeCell ref="F14:F16"/>
    <mergeCell ref="F38:F39"/>
    <mergeCell ref="F41:F42"/>
    <mergeCell ref="F44:F45"/>
    <mergeCell ref="F50:F52"/>
    <mergeCell ref="G6:G7"/>
    <mergeCell ref="G14:G16"/>
    <mergeCell ref="G38:G39"/>
    <mergeCell ref="G41:G42"/>
    <mergeCell ref="G44:G45"/>
    <mergeCell ref="G50:G52"/>
    <mergeCell ref="H6:H7"/>
    <mergeCell ref="H14:H16"/>
    <mergeCell ref="H38:H39"/>
    <mergeCell ref="H41:H42"/>
    <mergeCell ref="H44:H45"/>
    <mergeCell ref="H50:H52"/>
    <mergeCell ref="I6:I7"/>
    <mergeCell ref="I14:I16"/>
    <mergeCell ref="I38:I39"/>
    <mergeCell ref="I41:I42"/>
    <mergeCell ref="I44:I45"/>
    <mergeCell ref="I50:I52"/>
    <mergeCell ref="B3:I4"/>
    <mergeCell ref="B6: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部门整体支出绩效评价基础数据表</vt:lpstr>
      <vt:lpstr>部门整体支出绩效自评表</vt:lpstr>
      <vt:lpstr>业务工作经费项目支出绩效自评表</vt:lpstr>
      <vt:lpstr>其他事业发展资金项目支出绩效自评表</vt:lpstr>
      <vt:lpstr>其他运转类项目支出绩效自评表</vt:lpstr>
      <vt:lpstr>现代农业农村发展专项资金绩效自评表</vt:lpstr>
      <vt:lpstr>农田建设专项资金绩效自评表</vt:lpstr>
      <vt:lpstr>衔接推进乡村振兴补助资金绩效自评表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罗敏</cp:lastModifiedBy>
  <dcterms:created xsi:type="dcterms:W3CDTF">2023-05-13T03:15:00Z</dcterms:created>
  <dcterms:modified xsi:type="dcterms:W3CDTF">2025-06-04T07:41:45Z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B694CCEC283A4040BDBC747E8C92F127_13</vt:lpwstr>
  </property>
</Properties>
</file>