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国家产业园批复及建设方案等资料\"/>
    </mc:Choice>
  </mc:AlternateContent>
  <bookViews>
    <workbookView windowWidth="22188" windowHeight="9204"/>
  </bookViews>
  <sheets>
    <sheet name="Sheet1" sheetId="1" r:id="rId1"/>
    <sheet name="Sheet2" sheetId="2" r:id="rId2"/>
  </sheets>
  <definedNames>
    <definedName name="_xlnm.Print_Titles" localSheetId="0">Sheet1!$3:$5</definedName>
    <definedName name="_xlnm.Print_Area" localSheetId="0">Sheet1!$A$2:$R$42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<sst xmlns="http://schemas.openxmlformats.org/spreadsheetml/2006/main" count="349" uniqueCount="254">
  <si>
    <t>附件3-2</t>
  </si>
  <si>
    <t>祁阳市现代农业产业园重点工程项目表</t>
  </si>
  <si>
    <t>序号</t>
  </si>
  <si>
    <t>项目名称</t>
  </si>
  <si>
    <t>实施主体及类型</t>
  </si>
  <si>
    <t>建设地点</t>
  </si>
  <si>
    <t>建设进度安排</t>
  </si>
  <si>
    <t>资金安排及建设内容</t>
  </si>
  <si>
    <t>预计联农带农情况</t>
  </si>
  <si>
    <t>备注</t>
  </si>
  <si>
    <t>总投资</t>
  </si>
  <si>
    <t>中央资金</t>
  </si>
  <si>
    <t>地方资金</t>
  </si>
  <si>
    <t>金融和社会资金</t>
  </si>
  <si>
    <t>资金额度</t>
  </si>
  <si>
    <t xml:space="preserve">实际投资 </t>
  </si>
  <si>
    <t>支持方式</t>
  </si>
  <si>
    <t>建设内容</t>
  </si>
  <si>
    <t>资产管理</t>
  </si>
  <si>
    <t>资金
额度</t>
  </si>
  <si>
    <t>总计</t>
  </si>
  <si>
    <t xml:space="preserve"> </t>
  </si>
  <si>
    <t>一、高效生产工程</t>
  </si>
  <si>
    <t>金融和社会资本=金融和社会资本+中央资金实际投资-中央资金额度</t>
  </si>
  <si>
    <t>现代农事综合服务中心</t>
  </si>
  <si>
    <t>祁阳县同创农机专业合作社、湖南牧拓农业开发有限公司、湖南亿佳农业开发有限公司、祁阳晔年农副产品加工有限公司、祁阳永汉种养殖专业合作社、祁阳县润晖农业开发有限公司、祁阳县柳林农机专业合作社</t>
  </si>
  <si>
    <t>茅竹镇茅竹社区、观音滩镇新钢铁村、大忠桥镇广福村、观音滩镇新铺村、三口塘镇上马村、观音滩镇新龙湾村、三口塘镇坝塘村、白水镇七里坪村</t>
  </si>
  <si>
    <r>
      <rPr>
        <sz val="8"/>
        <rFont val="Times New Roman"/>
        <charset val="134"/>
      </rPr>
      <t>2026</t>
    </r>
    <r>
      <rPr>
        <sz val="8"/>
        <rFont val="宋体"/>
        <charset val="134"/>
      </rPr>
      <t>年</t>
    </r>
    <r>
      <rPr>
        <sz val="8"/>
        <rFont val="Times New Roman"/>
        <charset val="134"/>
      </rPr>
      <t>4</t>
    </r>
    <r>
      <rPr>
        <sz val="8"/>
        <rFont val="宋体"/>
        <charset val="134"/>
      </rPr>
      <t>月</t>
    </r>
    <r>
      <rPr>
        <sz val="8"/>
        <rFont val="Times New Roman"/>
        <charset val="134"/>
      </rPr>
      <t>-2027</t>
    </r>
    <r>
      <rPr>
        <sz val="8"/>
        <rFont val="宋体"/>
        <charset val="134"/>
      </rPr>
      <t>年</t>
    </r>
    <r>
      <rPr>
        <sz val="8"/>
        <rFont val="Times New Roman"/>
        <charset val="134"/>
      </rPr>
      <t>12</t>
    </r>
    <r>
      <rPr>
        <sz val="8"/>
        <rFont val="宋体"/>
        <charset val="134"/>
      </rPr>
      <t>月</t>
    </r>
  </si>
  <si>
    <t>先建
后补</t>
  </si>
  <si>
    <t>2026年：同创农机：建设秸秆综合利用厂房及机具库3073平方米、购置农机维修设备1套、晾晒坪3000平方米；建设10KV配电工程及附属电力设施1套；购置地磅1台、固定扦样机1台、检测室40平方米，重金属检测设备1套、复式精选机1台、定量包装机1台、除尘器1台。购置供盘机1台、叠盘机1台、供种上土机1台、粉碎机1台、叉车1台、铲车1台、暗化催芽室60平方米；加装增压水泵1台、36寸自动反冲洗沙石过滤器、4组手动反冲洗叠片过滤器及恒压系统1套、HI３０６系列智能水肥一体机、500L锥体矮款牛筋桶3个、1kW搅拌器3台及配件、22000平方米滴灌管网。牧拓农业：新建多功能综合室两层共300平方米。购买2.5吨电动叉车、秸秆打包机1台（型号9YDB-55）、粉碎机1台（100型履带粉机）、60吨地磅1套。亿佳农业：提质改造钢结构烘干厂房：2600平方米（含地基，地面硬化）；农机库棚1500平方米；老烘干线提质改造：圆筒滚动筛1台，旋振筛（含钢架结构平台，设备进出料口，溜管，设备电网，电控柜安装）；老烘干线灰房除尘升级改造，布袋除尘1套（含架子，除尘器，布袋）；生物质热风炉3台；新扩建烘干线：购买粮食烘干配套设施设备：生物质热风炉1台；进出口粮辅助设备（含下粮坑，清理筛，提升机，进粮刮板机，出粮皮带机)；新烘干线灰房除尘（含平台钢架，除尘器，布袋）；干谷杂质清理机1套；稻谷输送皮带机4台；流量秤1台；重金属检测仪2台；钢板仓15个（含地基，地面硬化，进出粮辅助设施）；叉车1台，装载车1台；谷糙分离机1台；晔年农副产品加工：建设粮食烘干厂房2000平方米，输送带200米，提升机2台，清杂机1台；君祁农业：建设粮食烘干厂房一栋900平方米（含基础），除尘房一栋100平方米，干谷储存仓库一栋900平方米（含基础），自动进出粮辅助设备一套（含提升机、下粮坑、清理筛、风选机、皮带机），干谷钢板仓三个，固定式粮食扦样机一套，粮食检测设备一套，地磅一套，叉车一台，变压器一台，育秧大棚提质改造10560平方米（含风机、水帘、爬升器、卷膜器、防虫网），铲车两台，智能催芽密室两栋14托盘400个，机插秧硬盘60000张。柳林农机：新建育秧中心厂房1180平方米、育秧大棚提质改造5088平方米、大棚沟渠改造、加装水肥一体化设施等；购置秧苗播种附属设备（四驱叉车1台、农用铲车1台、育秧盘60000张、托盘100个、自动供盘机1台、自动叠盘机1台、智能催芽密室2套、智能育秧供土给种机1套、秧苗输送带50条）；露天育秧基地10000平方米及喷灌设施。
2027年：润晖农业：新建大米加工厂房320平方、大米生产线1套、干谷清杂机1套、钢板仓1200立方、变压器1台、铲车1台、叉车1台、大棚改造15000平方米、育秧厂房提质改造960平方米；永汉种养：地面清表、回填、压实、硬化3000平方米；建设育秧大棚5000平方米；大米钢构加工厂房300平方米（含基础、地面）；日加工20吨大米加工生产线1条（含配套设施）；烘干配套设施；多功能运输线8条；浸种催芽机一体机1台；140平方米催芽密室（热镀锌轻钢、10CM岩棉防火保温、2扇重型保温推拉门）加4台5kW电加热机等配套设备；干谷清杂机一台；变压器1台；叉车、铲车各一台；育秧盘50000盘；200吨粮食储存钢板仓，1台4米提升机。</t>
  </si>
  <si>
    <t>先建后补，资产确权给市场主体</t>
  </si>
  <si>
    <r>
      <rPr>
        <b/>
        <sz val="8"/>
        <rFont val="方正仿宋_GBK"/>
        <charset val="134"/>
      </rPr>
      <t>2026年：同创农机：</t>
    </r>
    <r>
      <rPr>
        <sz val="8"/>
        <rFont val="方正仿宋_GBK"/>
        <charset val="134"/>
      </rPr>
      <t>建设烘干厂房1332平方米、灰房252平方米、购置银牛混流静态房式烘干机及生物颗粒炉6组、自动进出粮设备1套；洋马半喂入收割机1台；洋马60D插秧机6台；洋马80D插秧机4台；洋马1180S收割机2台；久保田收割机1台；农夫履带拖拉机1台；大疆无人植保机1台、大宇光崎播种机1台。</t>
    </r>
    <r>
      <rPr>
        <b/>
        <sz val="8"/>
        <rFont val="方正仿宋_GBK"/>
        <charset val="134"/>
      </rPr>
      <t>牧拓农业：</t>
    </r>
    <r>
      <rPr>
        <sz val="8"/>
        <rFont val="方正仿宋_GBK"/>
        <charset val="134"/>
      </rPr>
      <t>购买无人机（型号大疆T200/FC200)、全套直播带货设备及装修、培训全套设备及装修。</t>
    </r>
    <r>
      <rPr>
        <b/>
        <sz val="8"/>
        <rFont val="方正仿宋_GBK"/>
        <charset val="134"/>
      </rPr>
      <t>亿佳农业：</t>
    </r>
    <r>
      <rPr>
        <sz val="8"/>
        <rFont val="方正仿宋_GBK"/>
        <charset val="134"/>
      </rPr>
      <t>新建低温循环烘干机6组，高速插秧机5台；</t>
    </r>
    <r>
      <rPr>
        <b/>
        <sz val="8"/>
        <rFont val="方正仿宋_GBK"/>
        <charset val="134"/>
      </rPr>
      <t>晔年农副产品加工：</t>
    </r>
    <r>
      <rPr>
        <sz val="8"/>
        <rFont val="方正仿宋_GBK"/>
        <charset val="134"/>
      </rPr>
      <t>建设粮食烘干设施8组160吨/天。</t>
    </r>
    <r>
      <rPr>
        <b/>
        <sz val="8"/>
        <rFont val="方正仿宋_GBK"/>
        <charset val="134"/>
      </rPr>
      <t>君祁农业：</t>
    </r>
    <r>
      <rPr>
        <sz val="8"/>
        <rFont val="方正仿宋_GBK"/>
        <charset val="134"/>
      </rPr>
      <t>新建混流静态粮食烘干机六台，生物质成型燃料热风炉三台，收割机一台，插秧机两台，履带式拖拉机一台。</t>
    </r>
    <r>
      <rPr>
        <b/>
        <sz val="8"/>
        <rFont val="方正仿宋_GBK"/>
        <charset val="134"/>
      </rPr>
      <t>柳林农机：</t>
    </r>
    <r>
      <rPr>
        <sz val="8"/>
        <rFont val="方正仿宋_GBK"/>
        <charset val="134"/>
      </rPr>
      <t xml:space="preserve">购置久保田拖拉机1台、沃得8行四轮乘坐式水稻插秧机1台、沃得6行四轮乘坐式水稻插秧机4台、大疆无人植保机1台、育秧播种机1台、久保田全喂入式联合收割机1台、沃得全喂入式联合收割机2台、农夫履带拖拉机2台，运秧苗车1台。
</t>
    </r>
    <r>
      <rPr>
        <b/>
        <sz val="8"/>
        <rFont val="方正仿宋_GBK"/>
        <charset val="134"/>
      </rPr>
      <t>2027年：润晖农业：</t>
    </r>
    <r>
      <rPr>
        <sz val="8"/>
        <rFont val="方正仿宋_GBK"/>
        <charset val="134"/>
      </rPr>
      <t>新建烘干厂房1488平方、灰房240平方、沃得插秧机1台、农夫履带拖拉机2台，运粮车2台；</t>
    </r>
    <r>
      <rPr>
        <b/>
        <sz val="8"/>
        <rFont val="方正仿宋_GBK"/>
        <charset val="134"/>
      </rPr>
      <t>永汉种养：</t>
    </r>
    <r>
      <rPr>
        <sz val="8"/>
        <rFont val="方正仿宋_GBK"/>
        <charset val="134"/>
      </rPr>
      <t>新建循环式谷物干燥机2组。</t>
    </r>
  </si>
  <si>
    <t>1.吸纳就业190人，发放工资420万元。
2.服务全市稻田面积57000亩次。
3.签订订单农业190份收购15000亩。
4.流转农户土地2830亩</t>
  </si>
  <si>
    <t>1.中央资金的资金额度约按申报奖补的建设内容实际投资45%计算，1630万的建设内容，实际包含了55%主体自筹资金建设内容，实际金额应为中央资金/0.45。
2.金融和社会资本的建设内容不参加奖补申报</t>
  </si>
  <si>
    <t>祁阳县同创农机专业合作社</t>
  </si>
  <si>
    <t>祁阳市茅竹镇茅竹社区</t>
  </si>
  <si>
    <r>
      <rPr>
        <sz val="8"/>
        <rFont val="Times New Roman"/>
        <charset val="134"/>
      </rPr>
      <t>2026</t>
    </r>
    <r>
      <rPr>
        <sz val="8"/>
        <rFont val="宋体"/>
        <charset val="134"/>
      </rPr>
      <t>年</t>
    </r>
    <r>
      <rPr>
        <sz val="8"/>
        <rFont val="Times New Roman"/>
        <charset val="134"/>
      </rPr>
      <t>4</t>
    </r>
    <r>
      <rPr>
        <sz val="8"/>
        <rFont val="宋体"/>
        <charset val="134"/>
      </rPr>
      <t>月-2026年12月</t>
    </r>
  </si>
  <si>
    <t>2026年：1、建设秸秆综合利用厂房及机具库3073平方米、购置农机维修设备1套，晾晒坪3000平方米；
2、建设10KV配电工程及附属电力设施1套；
3、购置地磅1台、固定扦样机1台、检测室40平方米，重金属检测设备1套、复式精选机1台、定量包装机1台、除尘器1台。
4、购置供盘机1台、叠盘机1台、供种上土机1台、粉碎机1台、叉车1台、铲车1台、暗化催芽室60平方米；
5、加装增压水泵1台、36寸自动反冲洗沙石过滤器、4组手动反冲洗叠片过滤器及恒压系统1套、HI３０６系列智能水肥一体机、500L锥体矮款牛筋桶3个、1kW搅拌器3台及配件、22000平方米滴灌管网。</t>
  </si>
  <si>
    <r>
      <rPr>
        <b/>
        <sz val="8"/>
        <rFont val="方正书宋_GBK"/>
        <charset val="134"/>
      </rPr>
      <t>2026年：</t>
    </r>
    <r>
      <rPr>
        <sz val="8"/>
        <rFont val="方正书宋_GBK"/>
        <charset val="134"/>
      </rPr>
      <t>建设烘干厂房1332平方米、灰房252平方米、购置银牛混流静态房式烘干机及生物颗粒炉6组、自动进出粮设备1套；洋马半喂入收割机1台；洋马60D插秧机6台；洋马80D插秧机4台；洋马1180S收割机2台；久保田收割机1台；农夫履带拖拉机1台；大疆无人植保机1台、大宇光崎播种机1台。</t>
    </r>
  </si>
  <si>
    <t>1.吸纳就业25人，发放工资60万元。
2.服务全市稻田面积20000亩次。
3.签订订单农业30份。
4.流转农户土地200亩</t>
  </si>
  <si>
    <t>祁阳县润晖农业开发有限公司</t>
  </si>
  <si>
    <t>观音滩镇新钢铁村</t>
  </si>
  <si>
    <r>
      <rPr>
        <sz val="8"/>
        <rFont val="Times New Roman"/>
        <charset val="134"/>
      </rPr>
      <t>2026</t>
    </r>
    <r>
      <rPr>
        <sz val="8"/>
        <rFont val="宋体"/>
        <charset val="134"/>
      </rPr>
      <t>年</t>
    </r>
    <r>
      <rPr>
        <sz val="8"/>
        <rFont val="Times New Roman"/>
        <charset val="134"/>
      </rPr>
      <t>4</t>
    </r>
    <r>
      <rPr>
        <sz val="8"/>
        <rFont val="宋体"/>
        <charset val="134"/>
      </rPr>
      <t>月至</t>
    </r>
    <r>
      <rPr>
        <sz val="8"/>
        <rFont val="Times New Roman"/>
        <charset val="134"/>
      </rPr>
      <t>2027</t>
    </r>
    <r>
      <rPr>
        <sz val="8"/>
        <rFont val="宋体"/>
        <charset val="134"/>
      </rPr>
      <t>年</t>
    </r>
    <r>
      <rPr>
        <sz val="8"/>
        <rFont val="Times New Roman"/>
        <charset val="134"/>
      </rPr>
      <t>12</t>
    </r>
    <r>
      <rPr>
        <sz val="8"/>
        <rFont val="宋体"/>
        <charset val="134"/>
      </rPr>
      <t>月</t>
    </r>
  </si>
  <si>
    <r>
      <rPr>
        <b/>
        <sz val="8"/>
        <rFont val="Times New Roman"/>
        <charset val="134"/>
      </rPr>
      <t>2027</t>
    </r>
    <r>
      <rPr>
        <b/>
        <sz val="8"/>
        <rFont val="宋体"/>
        <charset val="134"/>
      </rPr>
      <t>年：</t>
    </r>
    <r>
      <rPr>
        <sz val="8"/>
        <rFont val="宋体"/>
        <charset val="134"/>
      </rPr>
      <t>大米加工厂房</t>
    </r>
    <r>
      <rPr>
        <sz val="8"/>
        <rFont val="Times New Roman"/>
        <charset val="134"/>
      </rPr>
      <t>320</t>
    </r>
    <r>
      <rPr>
        <sz val="8"/>
        <rFont val="宋体"/>
        <charset val="134"/>
      </rPr>
      <t>平方、大米生产线</t>
    </r>
    <r>
      <rPr>
        <sz val="8"/>
        <rFont val="Times New Roman"/>
        <charset val="134"/>
      </rPr>
      <t>1</t>
    </r>
    <r>
      <rPr>
        <sz val="8"/>
        <rFont val="宋体"/>
        <charset val="134"/>
      </rPr>
      <t>套、干谷清杂机</t>
    </r>
    <r>
      <rPr>
        <sz val="8"/>
        <rFont val="Times New Roman"/>
        <charset val="134"/>
      </rPr>
      <t>1</t>
    </r>
    <r>
      <rPr>
        <sz val="8"/>
        <rFont val="宋体"/>
        <charset val="134"/>
      </rPr>
      <t>套、钢板仓</t>
    </r>
    <r>
      <rPr>
        <sz val="8"/>
        <rFont val="Times New Roman"/>
        <charset val="134"/>
      </rPr>
      <t>1200</t>
    </r>
    <r>
      <rPr>
        <sz val="8"/>
        <rFont val="宋体"/>
        <charset val="134"/>
      </rPr>
      <t>立方、变压器</t>
    </r>
    <r>
      <rPr>
        <sz val="8"/>
        <rFont val="Times New Roman"/>
        <charset val="134"/>
      </rPr>
      <t>1</t>
    </r>
    <r>
      <rPr>
        <sz val="8"/>
        <rFont val="宋体"/>
        <charset val="134"/>
      </rPr>
      <t>台、铲车</t>
    </r>
    <r>
      <rPr>
        <sz val="8"/>
        <rFont val="Times New Roman"/>
        <charset val="134"/>
      </rPr>
      <t>1</t>
    </r>
    <r>
      <rPr>
        <sz val="8"/>
        <rFont val="宋体"/>
        <charset val="134"/>
      </rPr>
      <t>台、叉车</t>
    </r>
    <r>
      <rPr>
        <sz val="8"/>
        <rFont val="Times New Roman"/>
        <charset val="134"/>
      </rPr>
      <t>1</t>
    </r>
    <r>
      <rPr>
        <sz val="8"/>
        <rFont val="宋体"/>
        <charset val="134"/>
      </rPr>
      <t>台、大棚改造</t>
    </r>
    <r>
      <rPr>
        <sz val="8"/>
        <rFont val="Times New Roman"/>
        <charset val="134"/>
      </rPr>
      <t>15000</t>
    </r>
    <r>
      <rPr>
        <sz val="8"/>
        <rFont val="宋体"/>
        <charset val="134"/>
      </rPr>
      <t>平方、育秧厂房提质改造</t>
    </r>
    <r>
      <rPr>
        <sz val="8"/>
        <rFont val="Times New Roman"/>
        <charset val="134"/>
      </rPr>
      <t>960</t>
    </r>
    <r>
      <rPr>
        <sz val="8"/>
        <rFont val="宋体"/>
        <charset val="134"/>
      </rPr>
      <t>平方。</t>
    </r>
  </si>
  <si>
    <r>
      <rPr>
        <b/>
        <sz val="8"/>
        <rFont val="Times New Roman"/>
        <charset val="134"/>
      </rPr>
      <t>2027</t>
    </r>
    <r>
      <rPr>
        <b/>
        <sz val="8"/>
        <rFont val="宋体"/>
        <charset val="134"/>
      </rPr>
      <t>年：</t>
    </r>
    <r>
      <rPr>
        <sz val="8"/>
        <rFont val="宋体"/>
        <charset val="134"/>
      </rPr>
      <t>烘干厂房</t>
    </r>
    <r>
      <rPr>
        <sz val="8"/>
        <rFont val="Times New Roman"/>
        <charset val="134"/>
      </rPr>
      <t>1488</t>
    </r>
    <r>
      <rPr>
        <sz val="8"/>
        <rFont val="宋体"/>
        <charset val="134"/>
      </rPr>
      <t>平方、灰房</t>
    </r>
    <r>
      <rPr>
        <sz val="8"/>
        <rFont val="Times New Roman"/>
        <charset val="134"/>
      </rPr>
      <t>240</t>
    </r>
    <r>
      <rPr>
        <sz val="8"/>
        <rFont val="宋体"/>
        <charset val="134"/>
      </rPr>
      <t>平方、沃得插秧机</t>
    </r>
    <r>
      <rPr>
        <sz val="8"/>
        <rFont val="Times New Roman"/>
        <charset val="134"/>
      </rPr>
      <t>1</t>
    </r>
    <r>
      <rPr>
        <sz val="8"/>
        <rFont val="宋体"/>
        <charset val="134"/>
      </rPr>
      <t>台、农夫履带拖拉机</t>
    </r>
    <r>
      <rPr>
        <sz val="8"/>
        <rFont val="Times New Roman"/>
        <charset val="134"/>
      </rPr>
      <t>2</t>
    </r>
    <r>
      <rPr>
        <sz val="8"/>
        <rFont val="宋体"/>
        <charset val="134"/>
      </rPr>
      <t>台，运粮车2台</t>
    </r>
  </si>
  <si>
    <r>
      <rPr>
        <sz val="8"/>
        <rFont val="Times New Roman"/>
        <charset val="134"/>
      </rPr>
      <t>2026</t>
    </r>
    <r>
      <rPr>
        <sz val="8"/>
        <rFont val="宋体"/>
        <charset val="134"/>
      </rPr>
      <t>年</t>
    </r>
    <r>
      <rPr>
        <sz val="8"/>
        <rFont val="Times New Roman"/>
        <charset val="134"/>
      </rPr>
      <t>4</t>
    </r>
    <r>
      <rPr>
        <sz val="8"/>
        <rFont val="宋体"/>
        <charset val="134"/>
      </rPr>
      <t>月至</t>
    </r>
    <r>
      <rPr>
        <sz val="8"/>
        <rFont val="Times New Roman"/>
        <charset val="134"/>
      </rPr>
      <t>12</t>
    </r>
    <r>
      <rPr>
        <sz val="8"/>
        <rFont val="宋体"/>
        <charset val="134"/>
      </rPr>
      <t>月</t>
    </r>
  </si>
  <si>
    <r>
      <rPr>
        <sz val="8"/>
        <rFont val="宋体"/>
        <charset val="134"/>
      </rPr>
      <t>1.吸纳就业20人，发放工资53万。
2.土地流转</t>
    </r>
    <r>
      <rPr>
        <sz val="8"/>
        <rFont val="Times New Roman"/>
        <charset val="134"/>
      </rPr>
      <t>300</t>
    </r>
    <r>
      <rPr>
        <sz val="8"/>
        <rFont val="宋体"/>
        <charset val="134"/>
      </rPr>
      <t>亩以上
3.通过提供农机作业、烘干加工、绿色防控、技术培训、订单收购等服务，服务农户</t>
    </r>
    <r>
      <rPr>
        <sz val="8"/>
        <rFont val="Times New Roman"/>
        <charset val="134"/>
      </rPr>
      <t>300</t>
    </r>
    <r>
      <rPr>
        <sz val="8"/>
        <rFont val="宋体"/>
        <charset val="134"/>
      </rPr>
      <t>人、服务面积</t>
    </r>
    <r>
      <rPr>
        <sz val="8"/>
        <rFont val="Times New Roman"/>
        <charset val="134"/>
      </rPr>
      <t>10000</t>
    </r>
    <r>
      <rPr>
        <sz val="8"/>
        <rFont val="宋体"/>
        <charset val="134"/>
      </rPr>
      <t>亩。</t>
    </r>
  </si>
  <si>
    <t>湖南牧拓农业开发有限公司</t>
  </si>
  <si>
    <t>大忠桥镇广福村</t>
  </si>
  <si>
    <r>
      <rPr>
        <sz val="8"/>
        <rFont val="Times New Roman"/>
        <charset val="134"/>
      </rPr>
      <t>2026</t>
    </r>
    <r>
      <rPr>
        <sz val="8"/>
        <rFont val="宋体"/>
        <charset val="134"/>
      </rPr>
      <t>年</t>
    </r>
    <r>
      <rPr>
        <sz val="8"/>
        <rFont val="Times New Roman"/>
        <charset val="134"/>
      </rPr>
      <t>6</t>
    </r>
    <r>
      <rPr>
        <sz val="8"/>
        <rFont val="宋体"/>
        <charset val="134"/>
      </rPr>
      <t>月</t>
    </r>
    <r>
      <rPr>
        <sz val="8"/>
        <rFont val="Times New Roman"/>
        <charset val="134"/>
      </rPr>
      <t>-2027</t>
    </r>
    <r>
      <rPr>
        <sz val="8"/>
        <rFont val="宋体"/>
        <charset val="134"/>
      </rPr>
      <t>年</t>
    </r>
    <r>
      <rPr>
        <sz val="8"/>
        <rFont val="Times New Roman"/>
        <charset val="134"/>
      </rPr>
      <t>5</t>
    </r>
    <r>
      <rPr>
        <sz val="8"/>
        <rFont val="宋体"/>
        <charset val="134"/>
      </rPr>
      <t>月</t>
    </r>
  </si>
  <si>
    <t>2026年：新建秸秆综合利用中心厂房2300平方米,高9米。新建冷库700立方米，高4米。新建多功能综合室两层共300平方米。购买2.5吨电动叉车、秸秆打包机1台（型号9YDB-55）、粉碎机1台（100型履带粉机）、60吨地磅1套。</t>
  </si>
  <si>
    <r>
      <rPr>
        <b/>
        <sz val="8"/>
        <rFont val="方正书宋_GBK"/>
        <charset val="134"/>
      </rPr>
      <t>2026年：</t>
    </r>
    <r>
      <rPr>
        <sz val="8"/>
        <rFont val="方正书宋_GBK"/>
        <charset val="134"/>
      </rPr>
      <t xml:space="preserve">
购买无人机（型号大疆T200/FC200)、全套直播带货设备及装修、培训全套设备及装修。                      </t>
    </r>
  </si>
  <si>
    <r>
      <rPr>
        <sz val="8"/>
        <rFont val="Times New Roman"/>
        <charset val="134"/>
      </rPr>
      <t>2026</t>
    </r>
    <r>
      <rPr>
        <sz val="8"/>
        <rFont val="宋体"/>
        <charset val="134"/>
      </rPr>
      <t>年</t>
    </r>
    <r>
      <rPr>
        <sz val="8"/>
        <rFont val="Times New Roman"/>
        <charset val="134"/>
      </rPr>
      <t>6</t>
    </r>
    <r>
      <rPr>
        <sz val="8"/>
        <rFont val="宋体"/>
        <charset val="134"/>
      </rPr>
      <t>月</t>
    </r>
    <r>
      <rPr>
        <sz val="8"/>
        <rFont val="Times New Roman"/>
        <charset val="134"/>
      </rPr>
      <t>-2027</t>
    </r>
    <r>
      <rPr>
        <sz val="8"/>
        <rFont val="宋体"/>
        <charset val="134"/>
      </rPr>
      <t>年</t>
    </r>
    <r>
      <rPr>
        <sz val="8"/>
        <rFont val="Times New Roman"/>
        <charset val="134"/>
      </rPr>
      <t>2</t>
    </r>
    <r>
      <rPr>
        <sz val="8"/>
        <rFont val="宋体"/>
        <charset val="134"/>
      </rPr>
      <t>月</t>
    </r>
  </si>
  <si>
    <t>1.吸纳就业20人，发放工资50万元。
2.土地流转430亩以上。
3.社会化服务、技术培训，服务农户100人2000亩。</t>
  </si>
  <si>
    <t>湖南亿佳农业开发有限公司</t>
  </si>
  <si>
    <t>观音滩镇新铺村</t>
  </si>
  <si>
    <t>2026年5月至2027年5月</t>
  </si>
  <si>
    <t xml:space="preserve">2026年：
提质改造钢结构烘干厂房：2600平方米（含地基，地面硬化）；农机库棚1500平方米；老烘干线提质改造：圆筒滚动筛1台，旋振筛（含钢架结构平台，设备进出料口，溜管，设备电网，电控柜安装）；老烘干线灰房除尘升级改造，布袋除尘1套（含架子，除尘器，布袋）；生物质热风炉3台；新扩建烘干线：购买粮食烘干配套设施设备：生物质热风炉1台；进出口粮辅助设备（含下粮坑，清理筛，提升机，进粮刮板机，出粮皮带机)；新烘干线灰房除尘（含平台钢架，除尘器，布袋）；干谷杂质清理机1套；稻谷输送皮带机4台；流量秤1台；重金属检测仪2台；钢板仓15个（含地基，地面硬化，进出粮辅助设施）；叉车1台，装载车1台；谷糙分离机1台；                                          </t>
  </si>
  <si>
    <r>
      <rPr>
        <b/>
        <sz val="8"/>
        <rFont val="宋体"/>
        <charset val="134"/>
      </rPr>
      <t>2026年：</t>
    </r>
    <r>
      <rPr>
        <sz val="8"/>
        <rFont val="宋体"/>
        <charset val="134"/>
      </rPr>
      <t xml:space="preserve">
低温循环烘干机6组，高速插秧机5台；</t>
    </r>
  </si>
  <si>
    <r>
      <rPr>
        <sz val="8"/>
        <rFont val="Times New Roman"/>
        <charset val="134"/>
      </rPr>
      <t>2026</t>
    </r>
    <r>
      <rPr>
        <sz val="8"/>
        <rFont val="宋体"/>
        <charset val="134"/>
      </rPr>
      <t>年</t>
    </r>
    <r>
      <rPr>
        <sz val="8"/>
        <rFont val="Times New Roman"/>
        <charset val="134"/>
      </rPr>
      <t>10</t>
    </r>
    <r>
      <rPr>
        <sz val="8"/>
        <rFont val="宋体"/>
        <charset val="134"/>
      </rPr>
      <t>月至</t>
    </r>
    <r>
      <rPr>
        <sz val="8"/>
        <rFont val="Times New Roman"/>
        <charset val="134"/>
      </rPr>
      <t>2027</t>
    </r>
    <r>
      <rPr>
        <sz val="8"/>
        <rFont val="宋体"/>
        <charset val="134"/>
      </rPr>
      <t>年</t>
    </r>
    <r>
      <rPr>
        <sz val="8"/>
        <rFont val="Times New Roman"/>
        <charset val="134"/>
      </rPr>
      <t>2</t>
    </r>
    <r>
      <rPr>
        <sz val="8"/>
        <rFont val="宋体"/>
        <charset val="134"/>
      </rPr>
      <t>月</t>
    </r>
  </si>
  <si>
    <t>1.通过吸纳就业30人,发放工资69万。2.土地流转500亩以上。3.通过提供农机作业、烘干加工、绿色防控、技术培训、订单收购等服务，服务300人10000亩</t>
  </si>
  <si>
    <t>祁阳晔年农副产品加工有限公司</t>
  </si>
  <si>
    <t>三口塘镇上马村</t>
  </si>
  <si>
    <r>
      <rPr>
        <sz val="8"/>
        <rFont val="Times New Roman"/>
        <charset val="134"/>
      </rPr>
      <t>2026</t>
    </r>
    <r>
      <rPr>
        <sz val="8"/>
        <rFont val="宋体"/>
        <charset val="134"/>
      </rPr>
      <t>年</t>
    </r>
  </si>
  <si>
    <t>2026年：建设粮食烘干厂房2000平方米，输送带200米，提升机2台，清杂机1台</t>
  </si>
  <si>
    <r>
      <rPr>
        <b/>
        <sz val="8"/>
        <rFont val="宋体"/>
        <charset val="134"/>
      </rPr>
      <t>2026年：</t>
    </r>
    <r>
      <rPr>
        <sz val="8"/>
        <rFont val="宋体"/>
        <charset val="134"/>
      </rPr>
      <t>粮食烘干设施8组160吨/天</t>
    </r>
  </si>
  <si>
    <t>1.吸纳就业15人，发放工资30万元。
2.社会化服务，通过提供烘干服务1000亩。
3.签订订单农业收购2000亩。</t>
  </si>
  <si>
    <t>祁阳永汉种养殖专业合作社</t>
  </si>
  <si>
    <t>观音滩镇新龙湾村</t>
  </si>
  <si>
    <r>
      <rPr>
        <sz val="8"/>
        <rFont val="Times New Roman"/>
        <charset val="134"/>
      </rPr>
      <t>2027</t>
    </r>
    <r>
      <rPr>
        <sz val="8"/>
        <rFont val="宋体"/>
        <charset val="134"/>
      </rPr>
      <t>年</t>
    </r>
  </si>
  <si>
    <t>2026年：地面清表、回填、压实、硬化3000平方米；建设育秧大棚5000平方米；大米钢构加工厂房300平方米（含基础、地面）；日加工20吨大米加工生产线1条（含配套设施）；烘干配套设施；多功能运输线8条；浸种催芽机一体机1台；140平方米催芽密室（热镀锌轻钢、10CM岩棉防火保温、2扇重型保温推拉门）加4台5kW电加热机等配套设备；干谷清杂机一台；变压器1台；叉车、铲车各一台；育秧盘50000盘；200吨粮食储存钢板仓，1台4米提升机。</t>
  </si>
  <si>
    <r>
      <rPr>
        <b/>
        <sz val="8"/>
        <rFont val="宋体"/>
        <charset val="134"/>
      </rPr>
      <t>2026年：</t>
    </r>
    <r>
      <rPr>
        <sz val="8"/>
        <rFont val="宋体"/>
        <charset val="134"/>
      </rPr>
      <t>循环式谷物干燥机2组</t>
    </r>
  </si>
  <si>
    <t>1.吸纳就业30人，发放工资55万元。
2.土地流转1200亩。
3.社会化服务，服务农户100人2000亩。</t>
  </si>
  <si>
    <t>湖南省君祁农业开发有限公司</t>
  </si>
  <si>
    <t>祁阳市三口塘镇坝塘村</t>
  </si>
  <si>
    <t>2026年4月启动
2026年12月完成</t>
  </si>
  <si>
    <r>
      <rPr>
        <b/>
        <sz val="8"/>
        <rFont val="宋体"/>
        <charset val="134"/>
      </rPr>
      <t>2026年：</t>
    </r>
    <r>
      <rPr>
        <sz val="8"/>
        <rFont val="宋体"/>
        <charset val="134"/>
      </rPr>
      <t>粮食烘干厂房一栋900平方米（含基础），除尘房一栋100平方米，干谷储存仓库一栋900平方米（含基础），.自动进出粮辅助设备一套（含提升机、下粮坑、清理筛、风选机、皮带机），干谷钢板仓三个，固定式粮食扦样机一套，粮食检测设备一套，地磅一套，叉车一台，变压器一台，育秧大棚提质改造10560平方米（含风机、水帘、爬升器、卷膜器、防虫网），铲车两台，智能催芽密室两栋14托盘400个，机插秧硬盘60000张。</t>
    </r>
  </si>
  <si>
    <r>
      <rPr>
        <b/>
        <sz val="8"/>
        <rFont val="宋体"/>
        <charset val="134"/>
      </rPr>
      <t>2026年：</t>
    </r>
    <r>
      <rPr>
        <sz val="8"/>
        <rFont val="宋体"/>
        <charset val="134"/>
      </rPr>
      <t>混流静态粮食烘干机六台，生物质成型燃料热风炉三台，收割机一台，插秧机两台，履带式拖拉机一台</t>
    </r>
  </si>
  <si>
    <t>1.吸纳就业30人，发放工资66万元。
2.与150农户签订收购协议，订单收购面积10000亩</t>
  </si>
  <si>
    <t>祁阳县柳林农机专业合作社</t>
  </si>
  <si>
    <t>白水镇七里坪村</t>
  </si>
  <si>
    <t>2027年：新建育秧中心厂房1180平方米、育秧大棚提质改造5088平方米、大棚沟渠改造、加装水肥一体化设施等；购置秧苗播种附属设备（四驱叉车1台、农用铲车1台、育秧盘60000张、托盘100个、自动供盘机1台、自动叠盘机1台、智能催芽密室2套、智能育秧供土给种机1套、秧苗输送带50条）；露天育秧基地10000平方米及喷灌设施。</t>
  </si>
  <si>
    <r>
      <rPr>
        <b/>
        <sz val="8"/>
        <rFont val="Times New Roman"/>
        <charset val="134"/>
      </rPr>
      <t>2027</t>
    </r>
    <r>
      <rPr>
        <b/>
        <sz val="8"/>
        <rFont val="宋体"/>
        <charset val="134"/>
      </rPr>
      <t>年：</t>
    </r>
    <r>
      <rPr>
        <sz val="8"/>
        <rFont val="宋体"/>
        <charset val="134"/>
      </rPr>
      <t>久保田拖拉机</t>
    </r>
    <r>
      <rPr>
        <sz val="8"/>
        <rFont val="Times New Roman"/>
        <charset val="134"/>
      </rPr>
      <t>1</t>
    </r>
    <r>
      <rPr>
        <sz val="8"/>
        <rFont val="宋体"/>
        <charset val="134"/>
      </rPr>
      <t>台、沃得</t>
    </r>
    <r>
      <rPr>
        <sz val="8"/>
        <rFont val="Times New Roman"/>
        <charset val="134"/>
      </rPr>
      <t>8</t>
    </r>
    <r>
      <rPr>
        <sz val="8"/>
        <rFont val="宋体"/>
        <charset val="134"/>
      </rPr>
      <t>行四轮乘坐式水稻插秧机</t>
    </r>
    <r>
      <rPr>
        <sz val="8"/>
        <rFont val="Times New Roman"/>
        <charset val="134"/>
      </rPr>
      <t>1</t>
    </r>
    <r>
      <rPr>
        <sz val="8"/>
        <rFont val="宋体"/>
        <charset val="134"/>
      </rPr>
      <t>台、沃得</t>
    </r>
    <r>
      <rPr>
        <sz val="8"/>
        <rFont val="Times New Roman"/>
        <charset val="134"/>
      </rPr>
      <t>6</t>
    </r>
    <r>
      <rPr>
        <sz val="8"/>
        <rFont val="宋体"/>
        <charset val="134"/>
      </rPr>
      <t>行四轮乘坐式水稻插秧机</t>
    </r>
    <r>
      <rPr>
        <sz val="8"/>
        <rFont val="Times New Roman"/>
        <charset val="134"/>
      </rPr>
      <t>4</t>
    </r>
    <r>
      <rPr>
        <sz val="8"/>
        <rFont val="宋体"/>
        <charset val="134"/>
      </rPr>
      <t>台、大疆无人植保机</t>
    </r>
    <r>
      <rPr>
        <sz val="8"/>
        <rFont val="Times New Roman"/>
        <charset val="134"/>
      </rPr>
      <t>1</t>
    </r>
    <r>
      <rPr>
        <sz val="8"/>
        <rFont val="宋体"/>
        <charset val="134"/>
      </rPr>
      <t>台、育秧播种机</t>
    </r>
    <r>
      <rPr>
        <sz val="8"/>
        <rFont val="Times New Roman"/>
        <charset val="134"/>
      </rPr>
      <t>1</t>
    </r>
    <r>
      <rPr>
        <sz val="8"/>
        <rFont val="宋体"/>
        <charset val="134"/>
      </rPr>
      <t>台、久保田全喂入式联合收割机</t>
    </r>
    <r>
      <rPr>
        <sz val="8"/>
        <rFont val="Times New Roman"/>
        <charset val="134"/>
      </rPr>
      <t>1</t>
    </r>
    <r>
      <rPr>
        <sz val="8"/>
        <rFont val="宋体"/>
        <charset val="134"/>
      </rPr>
      <t>台、沃得全喂入式联合收割机</t>
    </r>
    <r>
      <rPr>
        <sz val="8"/>
        <rFont val="Times New Roman"/>
        <charset val="134"/>
      </rPr>
      <t>2</t>
    </r>
    <r>
      <rPr>
        <sz val="8"/>
        <rFont val="宋体"/>
        <charset val="134"/>
      </rPr>
      <t>台、农夫履带拖拉机</t>
    </r>
    <r>
      <rPr>
        <sz val="8"/>
        <rFont val="Times New Roman"/>
        <charset val="134"/>
      </rPr>
      <t>2</t>
    </r>
    <r>
      <rPr>
        <sz val="8"/>
        <rFont val="宋体"/>
        <charset val="134"/>
      </rPr>
      <t>台，运秧苗车1台。</t>
    </r>
  </si>
  <si>
    <r>
      <rPr>
        <sz val="8"/>
        <rFont val="宋体"/>
        <charset val="134"/>
      </rPr>
      <t>1.吸纳就业20人，发放工资40万元；
2.土地流转</t>
    </r>
    <r>
      <rPr>
        <sz val="8"/>
        <rFont val="Times New Roman"/>
        <charset val="134"/>
      </rPr>
      <t>200</t>
    </r>
    <r>
      <rPr>
        <sz val="8"/>
        <rFont val="宋体"/>
        <charset val="134"/>
      </rPr>
      <t>亩；
3.通过提供集中育秧、农机作业、绿色防控等服务，服务带动农户</t>
    </r>
    <r>
      <rPr>
        <sz val="8"/>
        <rFont val="Times New Roman"/>
        <charset val="134"/>
      </rPr>
      <t>80</t>
    </r>
    <r>
      <rPr>
        <sz val="8"/>
        <rFont val="宋体"/>
        <charset val="134"/>
      </rPr>
      <t>人、服务面积</t>
    </r>
    <r>
      <rPr>
        <sz val="8"/>
        <rFont val="Times New Roman"/>
        <charset val="134"/>
      </rPr>
      <t>12000</t>
    </r>
    <r>
      <rPr>
        <sz val="8"/>
        <rFont val="宋体"/>
        <charset val="134"/>
      </rPr>
      <t>亩。</t>
    </r>
  </si>
  <si>
    <t>绿色高产高效生产基地</t>
  </si>
  <si>
    <t>祁阳市农业农村局</t>
  </si>
  <si>
    <t>产业园各镇村</t>
  </si>
  <si>
    <r>
      <rPr>
        <sz val="8"/>
        <rFont val="Times New Roman"/>
        <charset val="134"/>
      </rPr>
      <t>2026</t>
    </r>
    <r>
      <rPr>
        <sz val="8"/>
        <rFont val="宋体"/>
        <charset val="134"/>
      </rPr>
      <t>年</t>
    </r>
    <r>
      <rPr>
        <sz val="8"/>
        <rFont val="Times New Roman"/>
        <charset val="134"/>
      </rPr>
      <t>4</t>
    </r>
    <r>
      <rPr>
        <sz val="8"/>
        <rFont val="宋体"/>
        <charset val="134"/>
      </rPr>
      <t>月</t>
    </r>
    <r>
      <rPr>
        <sz val="8"/>
        <rFont val="Times New Roman"/>
        <charset val="134"/>
      </rPr>
      <t>-2028</t>
    </r>
    <r>
      <rPr>
        <sz val="8"/>
        <rFont val="宋体"/>
        <charset val="134"/>
      </rPr>
      <t>年</t>
    </r>
    <r>
      <rPr>
        <sz val="8"/>
        <rFont val="Times New Roman"/>
        <charset val="134"/>
      </rPr>
      <t>4</t>
    </r>
    <r>
      <rPr>
        <sz val="8"/>
        <rFont val="宋体"/>
        <charset val="134"/>
      </rPr>
      <t>月</t>
    </r>
  </si>
  <si>
    <t>全额支持实施</t>
  </si>
  <si>
    <r>
      <rPr>
        <sz val="8"/>
        <rFont val="宋体"/>
        <charset val="134"/>
      </rPr>
      <t>2026年——2027年进行绿色防控措施，采购性诱剂</t>
    </r>
    <r>
      <rPr>
        <sz val="8"/>
        <rFont val="Times New Roman"/>
        <charset val="134"/>
      </rPr>
      <t>2</t>
    </r>
    <r>
      <rPr>
        <sz val="8"/>
        <rFont val="宋体"/>
        <charset val="134"/>
      </rPr>
      <t>万套、太阳能风吸式杀虫灯</t>
    </r>
    <r>
      <rPr>
        <sz val="8"/>
        <rFont val="Times New Roman"/>
        <charset val="134"/>
      </rPr>
      <t>1000</t>
    </r>
    <r>
      <rPr>
        <sz val="8"/>
        <rFont val="宋体"/>
        <charset val="134"/>
      </rPr>
      <t>盏等，虫情监测信息自动采集系统</t>
    </r>
    <r>
      <rPr>
        <sz val="8"/>
        <rFont val="Times New Roman"/>
        <charset val="134"/>
      </rPr>
      <t>3</t>
    </r>
    <r>
      <rPr>
        <sz val="8"/>
        <rFont val="宋体"/>
        <charset val="134"/>
      </rPr>
      <t>套，智能性诱测报仪</t>
    </r>
    <r>
      <rPr>
        <sz val="8"/>
        <rFont val="Times New Roman"/>
        <charset val="134"/>
      </rPr>
      <t>3</t>
    </r>
    <r>
      <rPr>
        <sz val="8"/>
        <rFont val="宋体"/>
        <charset val="134"/>
      </rPr>
      <t>套，农作物病虫害实时监控设备</t>
    </r>
    <r>
      <rPr>
        <sz val="8"/>
        <rFont val="Times New Roman"/>
        <charset val="134"/>
      </rPr>
      <t>3</t>
    </r>
    <r>
      <rPr>
        <sz val="8"/>
        <rFont val="宋体"/>
        <charset val="134"/>
      </rPr>
      <t>套，土壤墒情监测站</t>
    </r>
    <r>
      <rPr>
        <sz val="8"/>
        <rFont val="Times New Roman"/>
        <charset val="134"/>
      </rPr>
      <t>3</t>
    </r>
    <r>
      <rPr>
        <sz val="8"/>
        <rFont val="宋体"/>
        <charset val="134"/>
      </rPr>
      <t>套，物联网气象站</t>
    </r>
    <r>
      <rPr>
        <sz val="8"/>
        <rFont val="Times New Roman"/>
        <charset val="134"/>
      </rPr>
      <t>3</t>
    </r>
    <r>
      <rPr>
        <sz val="8"/>
        <rFont val="宋体"/>
        <charset val="134"/>
      </rPr>
      <t xml:space="preserve">套。
</t>
    </r>
  </si>
  <si>
    <t>公益性产业配套设施</t>
  </si>
  <si>
    <r>
      <t>建设双季稻和油菜单产提升示范片（</t>
    </r>
    <r>
      <rPr>
        <sz val="8"/>
        <rFont val="Times New Roman"/>
        <charset val="134"/>
      </rPr>
      <t>2</t>
    </r>
    <r>
      <rPr>
        <sz val="8"/>
        <rFont val="宋体"/>
        <charset val="134"/>
      </rPr>
      <t>个万亩片、</t>
    </r>
    <r>
      <rPr>
        <sz val="8"/>
        <rFont val="Times New Roman"/>
        <charset val="134"/>
      </rPr>
      <t>5</t>
    </r>
    <r>
      <rPr>
        <sz val="8"/>
        <rFont val="宋体"/>
        <charset val="134"/>
      </rPr>
      <t>个千亩片、</t>
    </r>
    <r>
      <rPr>
        <sz val="8"/>
        <rFont val="Times New Roman"/>
        <charset val="134"/>
      </rPr>
      <t>20</t>
    </r>
    <r>
      <rPr>
        <sz val="8"/>
        <rFont val="宋体"/>
        <charset val="134"/>
      </rPr>
      <t>个</t>
    </r>
    <r>
      <rPr>
        <sz val="8"/>
        <rFont val="Times New Roman"/>
        <charset val="134"/>
      </rPr>
      <t>500</t>
    </r>
    <r>
      <rPr>
        <sz val="8"/>
        <rFont val="宋体"/>
        <charset val="134"/>
      </rPr>
      <t>亩片），推广耐密高产品种及</t>
    </r>
    <r>
      <rPr>
        <sz val="8"/>
        <rFont val="Times New Roman"/>
        <charset val="134"/>
      </rPr>
      <t>“</t>
    </r>
    <r>
      <rPr>
        <sz val="8"/>
        <rFont val="宋体"/>
        <charset val="134"/>
      </rPr>
      <t>增密度、扩机播</t>
    </r>
    <r>
      <rPr>
        <sz val="8"/>
        <rFont val="Times New Roman"/>
        <charset val="134"/>
      </rPr>
      <t>”</t>
    </r>
    <r>
      <rPr>
        <sz val="8"/>
        <rFont val="宋体"/>
        <charset val="134"/>
      </rPr>
      <t>等关键技术，推行</t>
    </r>
    <r>
      <rPr>
        <sz val="8"/>
        <rFont val="Times New Roman"/>
        <charset val="134"/>
      </rPr>
      <t>“</t>
    </r>
    <r>
      <rPr>
        <sz val="8"/>
        <rFont val="宋体"/>
        <charset val="134"/>
      </rPr>
      <t>五统一</t>
    </r>
    <r>
      <rPr>
        <sz val="8"/>
        <rFont val="Times New Roman"/>
        <charset val="134"/>
      </rPr>
      <t>”</t>
    </r>
    <r>
      <rPr>
        <sz val="8"/>
        <rFont val="宋体"/>
        <charset val="134"/>
      </rPr>
      <t>生产和</t>
    </r>
    <r>
      <rPr>
        <sz val="8"/>
        <rFont val="Times New Roman"/>
        <charset val="134"/>
      </rPr>
      <t>“</t>
    </r>
    <r>
      <rPr>
        <sz val="8"/>
        <rFont val="宋体"/>
        <charset val="134"/>
      </rPr>
      <t>单种、单收、单储、单加工</t>
    </r>
    <r>
      <rPr>
        <sz val="8"/>
        <rFont val="Times New Roman"/>
        <charset val="134"/>
      </rPr>
      <t>”</t>
    </r>
    <r>
      <rPr>
        <sz val="8"/>
        <rFont val="宋体"/>
        <charset val="134"/>
      </rPr>
      <t>运营模式，打造国家储备粮源基地，增加田间节水灌溉设施，针对农户、大户等开展低碳稻作、绿色生产粮油生产补贴与产业激励政策。采购并发放优质稻种、双低油菜种子、硼肥等肥料。对晚稻扩面种植户、水稻实际生产者、绿肥种植、有机肥替代化肥、秸秆粉碎深还田、订单收购主体进行补贴。</t>
    </r>
  </si>
  <si>
    <r>
      <rPr>
        <sz val="8"/>
        <rFont val="Times New Roman"/>
        <charset val="134"/>
      </rPr>
      <t>2026-2028</t>
    </r>
    <r>
      <rPr>
        <sz val="8"/>
        <rFont val="宋体"/>
        <charset val="134"/>
      </rPr>
      <t>年：建设</t>
    </r>
    <r>
      <rPr>
        <sz val="8"/>
        <rFont val="Times New Roman"/>
        <charset val="134"/>
      </rPr>
      <t>8</t>
    </r>
    <r>
      <rPr>
        <sz val="8"/>
        <rFont val="宋体"/>
        <charset val="134"/>
      </rPr>
      <t>万亩绿色食品原料标准化（水稻）生产基地。</t>
    </r>
  </si>
  <si>
    <t>二、产业融合工程</t>
  </si>
  <si>
    <t>祁阳市农副产品加工区配套基础设施项目</t>
  </si>
  <si>
    <t>祁阳市现代农业产业园管委会</t>
  </si>
  <si>
    <t>观音滩镇团胜、联兴等村</t>
  </si>
  <si>
    <r>
      <rPr>
        <sz val="8"/>
        <rFont val="Times New Roman"/>
        <charset val="134"/>
      </rPr>
      <t>2027-2028</t>
    </r>
    <r>
      <rPr>
        <sz val="8"/>
        <rFont val="宋体"/>
        <charset val="134"/>
      </rPr>
      <t>年</t>
    </r>
  </si>
  <si>
    <t>全额支持，分步实施</t>
  </si>
  <si>
    <r>
      <rPr>
        <b/>
        <sz val="8"/>
        <rFont val="Times New Roman"/>
        <charset val="134"/>
      </rPr>
      <t>2027</t>
    </r>
    <r>
      <rPr>
        <b/>
        <sz val="8"/>
        <rFont val="宋体"/>
        <charset val="134"/>
      </rPr>
      <t>年：</t>
    </r>
    <r>
      <rPr>
        <sz val="8"/>
        <rFont val="宋体"/>
        <charset val="134"/>
      </rPr>
      <t>配套建设产业路</t>
    </r>
    <r>
      <rPr>
        <sz val="8"/>
        <rFont val="Times New Roman"/>
        <charset val="134"/>
      </rPr>
      <t>1.1</t>
    </r>
    <r>
      <rPr>
        <sz val="8"/>
        <rFont val="宋体"/>
        <charset val="134"/>
      </rPr>
      <t>千米，晾晒坪</t>
    </r>
    <r>
      <rPr>
        <sz val="8"/>
        <rFont val="Times New Roman"/>
        <charset val="134"/>
      </rPr>
      <t>500</t>
    </r>
    <r>
      <rPr>
        <sz val="8"/>
        <rFont val="宋体"/>
        <charset val="134"/>
      </rPr>
      <t>平方米，给水管网</t>
    </r>
    <r>
      <rPr>
        <sz val="8"/>
        <rFont val="Times New Roman"/>
        <charset val="134"/>
      </rPr>
      <t>2.2</t>
    </r>
    <r>
      <rPr>
        <sz val="8"/>
        <rFont val="宋体"/>
        <charset val="134"/>
      </rPr>
      <t>千米，雨水管网</t>
    </r>
    <r>
      <rPr>
        <sz val="8"/>
        <rFont val="Times New Roman"/>
        <charset val="134"/>
      </rPr>
      <t>2.2</t>
    </r>
    <r>
      <rPr>
        <sz val="8"/>
        <rFont val="宋体"/>
        <charset val="134"/>
      </rPr>
      <t>千米，污水管网</t>
    </r>
    <r>
      <rPr>
        <sz val="8"/>
        <rFont val="Times New Roman"/>
        <charset val="134"/>
      </rPr>
      <t>2.2</t>
    </r>
    <r>
      <rPr>
        <sz val="8"/>
        <rFont val="宋体"/>
        <charset val="134"/>
      </rPr>
      <t>千米，污水处理设施</t>
    </r>
    <r>
      <rPr>
        <sz val="8"/>
        <rFont val="Times New Roman"/>
        <charset val="134"/>
      </rPr>
      <t>1</t>
    </r>
    <r>
      <rPr>
        <sz val="8"/>
        <rFont val="宋体"/>
        <charset val="134"/>
      </rPr>
      <t>套，电力管线</t>
    </r>
    <r>
      <rPr>
        <sz val="8"/>
        <rFont val="Times New Roman"/>
        <charset val="134"/>
      </rPr>
      <t>1.5</t>
    </r>
    <r>
      <rPr>
        <sz val="8"/>
        <rFont val="宋体"/>
        <charset val="134"/>
      </rPr>
      <t>千米配套电力变压器，通信管线</t>
    </r>
    <r>
      <rPr>
        <sz val="8"/>
        <rFont val="Times New Roman"/>
        <charset val="134"/>
      </rPr>
      <t>2.2</t>
    </r>
    <r>
      <rPr>
        <sz val="8"/>
        <rFont val="宋体"/>
        <charset val="134"/>
      </rPr>
      <t>千米，挡土墙</t>
    </r>
    <r>
      <rPr>
        <sz val="8"/>
        <rFont val="Times New Roman"/>
        <charset val="134"/>
      </rPr>
      <t>600</t>
    </r>
    <r>
      <rPr>
        <sz val="8"/>
        <rFont val="宋体"/>
        <charset val="134"/>
      </rPr>
      <t>米，项目区域场地平整、消防等相关基础设施。</t>
    </r>
  </si>
  <si>
    <t>公益性资产，确权到管委会</t>
  </si>
  <si>
    <r>
      <rPr>
        <b/>
        <sz val="8"/>
        <rFont val="Times New Roman"/>
        <charset val="134"/>
      </rPr>
      <t>2026</t>
    </r>
    <r>
      <rPr>
        <b/>
        <sz val="8"/>
        <rFont val="宋体"/>
        <charset val="134"/>
      </rPr>
      <t>年：</t>
    </r>
    <r>
      <rPr>
        <sz val="8"/>
        <rFont val="宋体"/>
        <charset val="134"/>
      </rPr>
      <t>完成</t>
    </r>
    <r>
      <rPr>
        <sz val="8"/>
        <rFont val="Times New Roman"/>
        <charset val="134"/>
      </rPr>
      <t>150</t>
    </r>
    <r>
      <rPr>
        <sz val="8"/>
        <rFont val="宋体"/>
        <charset val="134"/>
      </rPr>
      <t>亩项目用地征地、青苗赔损等前期工作，以及绿化及亮化</t>
    </r>
  </si>
  <si>
    <t>粮油烘干及精深加工中心</t>
  </si>
  <si>
    <t>祁阳市现代农业产业园管委会、国有平台公司、湖南省宝健原茶油有限公司</t>
  </si>
  <si>
    <t>祁阳市农副产品加工园</t>
  </si>
  <si>
    <r>
      <rPr>
        <sz val="8"/>
        <rFont val="宋体"/>
        <charset val="134"/>
      </rPr>
      <t>政府</t>
    </r>
    <r>
      <rPr>
        <sz val="8"/>
        <rFont val="Times New Roman"/>
        <charset val="134"/>
      </rPr>
      <t xml:space="preserve">
</t>
    </r>
    <r>
      <rPr>
        <sz val="8"/>
        <rFont val="宋体"/>
        <charset val="134"/>
      </rPr>
      <t>招标、先建
后补</t>
    </r>
  </si>
  <si>
    <r>
      <rPr>
        <b/>
        <sz val="8"/>
        <rFont val="Times New Roman"/>
        <charset val="134"/>
      </rPr>
      <t>2027</t>
    </r>
    <r>
      <rPr>
        <b/>
        <sz val="8"/>
        <rFont val="宋体"/>
        <charset val="134"/>
      </rPr>
      <t>年：</t>
    </r>
    <r>
      <rPr>
        <sz val="8"/>
        <rFont val="宋体"/>
        <charset val="134"/>
      </rPr>
      <t>建设粮油成品冷链存储仓库</t>
    </r>
    <r>
      <rPr>
        <sz val="8"/>
        <rFont val="Times New Roman"/>
        <charset val="134"/>
      </rPr>
      <t>7920</t>
    </r>
    <r>
      <rPr>
        <sz val="8"/>
        <rFont val="宋体"/>
        <charset val="134"/>
      </rPr>
      <t>平方米、粮油存储转运车间</t>
    </r>
    <r>
      <rPr>
        <sz val="8"/>
        <rFont val="Times New Roman"/>
        <charset val="134"/>
      </rPr>
      <t>1840</t>
    </r>
    <r>
      <rPr>
        <sz val="8"/>
        <rFont val="宋体"/>
        <charset val="134"/>
      </rPr>
      <t>平方米、粮油加工车间</t>
    </r>
    <r>
      <rPr>
        <sz val="8"/>
        <rFont val="Times New Roman"/>
        <charset val="134"/>
      </rPr>
      <t>6396</t>
    </r>
    <r>
      <rPr>
        <sz val="8"/>
        <rFont val="宋体"/>
        <charset val="134"/>
      </rPr>
      <t>平方米、烘烤剥壳烘干车间</t>
    </r>
    <r>
      <rPr>
        <sz val="8"/>
        <rFont val="Times New Roman"/>
        <charset val="134"/>
      </rPr>
      <t>6396</t>
    </r>
    <r>
      <rPr>
        <sz val="8"/>
        <rFont val="宋体"/>
        <charset val="134"/>
      </rPr>
      <t>平方米、鲜果整体堆放车间</t>
    </r>
    <r>
      <rPr>
        <sz val="8"/>
        <rFont val="Times New Roman"/>
        <charset val="134"/>
      </rPr>
      <t>7052</t>
    </r>
    <r>
      <rPr>
        <sz val="8"/>
        <rFont val="宋体"/>
        <charset val="134"/>
      </rPr>
      <t xml:space="preserve">平方米。
</t>
    </r>
    <r>
      <rPr>
        <b/>
        <sz val="8"/>
        <rFont val="Times New Roman"/>
        <charset val="134"/>
      </rPr>
      <t>2028</t>
    </r>
    <r>
      <rPr>
        <b/>
        <sz val="8"/>
        <rFont val="宋体"/>
        <charset val="134"/>
      </rPr>
      <t>年：</t>
    </r>
    <r>
      <rPr>
        <sz val="8"/>
        <rFont val="宋体"/>
        <charset val="134"/>
      </rPr>
      <t>新建绿色低温平房仓</t>
    </r>
    <r>
      <rPr>
        <sz val="8"/>
        <rFont val="Times New Roman"/>
        <charset val="134"/>
      </rPr>
      <t>2</t>
    </r>
    <r>
      <rPr>
        <sz val="8"/>
        <rFont val="宋体"/>
        <charset val="134"/>
      </rPr>
      <t>座（仓容</t>
    </r>
    <r>
      <rPr>
        <sz val="8"/>
        <rFont val="Times New Roman"/>
        <charset val="134"/>
      </rPr>
      <t>1</t>
    </r>
    <r>
      <rPr>
        <sz val="8"/>
        <rFont val="宋体"/>
        <charset val="134"/>
      </rPr>
      <t>万吨稻谷）、</t>
    </r>
    <r>
      <rPr>
        <sz val="8"/>
        <rFont val="Times New Roman"/>
        <charset val="134"/>
      </rPr>
      <t>1000</t>
    </r>
    <r>
      <rPr>
        <sz val="8"/>
        <rFont val="宋体"/>
        <charset val="134"/>
      </rPr>
      <t>平方米加工车间</t>
    </r>
    <r>
      <rPr>
        <sz val="8"/>
        <rFont val="Times New Roman"/>
        <charset val="134"/>
      </rPr>
      <t>1</t>
    </r>
    <r>
      <rPr>
        <sz val="8"/>
        <rFont val="宋体"/>
        <charset val="134"/>
      </rPr>
      <t>座、</t>
    </r>
    <r>
      <rPr>
        <sz val="8"/>
        <rFont val="Times New Roman"/>
        <charset val="134"/>
      </rPr>
      <t>6000</t>
    </r>
    <r>
      <rPr>
        <sz val="8"/>
        <rFont val="宋体"/>
        <charset val="134"/>
      </rPr>
      <t>立方米恒温大米储存库</t>
    </r>
    <r>
      <rPr>
        <sz val="8"/>
        <rFont val="Times New Roman"/>
        <charset val="134"/>
      </rPr>
      <t>1</t>
    </r>
    <r>
      <rPr>
        <sz val="8"/>
        <rFont val="宋体"/>
        <charset val="134"/>
      </rPr>
      <t>座、日产</t>
    </r>
    <r>
      <rPr>
        <sz val="8"/>
        <rFont val="Times New Roman"/>
        <charset val="134"/>
      </rPr>
      <t>300</t>
    </r>
    <r>
      <rPr>
        <sz val="8"/>
        <rFont val="宋体"/>
        <charset val="134"/>
      </rPr>
      <t>吨精米生产一条</t>
    </r>
  </si>
  <si>
    <t>分类确权到国有平台公司和市场主体</t>
  </si>
  <si>
    <r>
      <rPr>
        <b/>
        <sz val="8"/>
        <rFont val="Times New Roman"/>
        <charset val="134"/>
      </rPr>
      <t>2027</t>
    </r>
    <r>
      <rPr>
        <b/>
        <sz val="8"/>
        <rFont val="宋体"/>
        <charset val="134"/>
      </rPr>
      <t>年：</t>
    </r>
    <r>
      <rPr>
        <sz val="8"/>
        <rFont val="宋体"/>
        <charset val="134"/>
      </rPr>
      <t>建设研发办公楼</t>
    </r>
    <r>
      <rPr>
        <sz val="8"/>
        <rFont val="Times New Roman"/>
        <charset val="134"/>
      </rPr>
      <t>3000</t>
    </r>
    <r>
      <rPr>
        <sz val="8"/>
        <rFont val="宋体"/>
        <charset val="134"/>
      </rPr>
      <t>平方米、宿舍</t>
    </r>
    <r>
      <rPr>
        <sz val="8"/>
        <rFont val="Times New Roman"/>
        <charset val="134"/>
      </rPr>
      <t>1980</t>
    </r>
    <r>
      <rPr>
        <sz val="8"/>
        <rFont val="宋体"/>
        <charset val="134"/>
      </rPr>
      <t>平方米、附属设施门卫室、地磅、厂内道路、厂内绿化、室外给排水。购置干燥机</t>
    </r>
    <r>
      <rPr>
        <sz val="8"/>
        <rFont val="Times New Roman"/>
        <charset val="134"/>
      </rPr>
      <t>5H-50A</t>
    </r>
    <r>
      <rPr>
        <sz val="8"/>
        <rFont val="宋体"/>
        <charset val="134"/>
      </rPr>
      <t>（重力式）</t>
    </r>
    <r>
      <rPr>
        <sz val="8"/>
        <rFont val="Times New Roman"/>
        <charset val="134"/>
      </rPr>
      <t>4</t>
    </r>
    <r>
      <rPr>
        <sz val="8"/>
        <rFont val="宋体"/>
        <charset val="134"/>
      </rPr>
      <t>台、干燥机</t>
    </r>
    <r>
      <rPr>
        <sz val="8"/>
        <rFont val="Times New Roman"/>
        <charset val="134"/>
      </rPr>
      <t>5H-20A</t>
    </r>
    <r>
      <rPr>
        <sz val="8"/>
        <rFont val="宋体"/>
        <charset val="134"/>
      </rPr>
      <t>（重力式）</t>
    </r>
    <r>
      <rPr>
        <sz val="8"/>
        <rFont val="Times New Roman"/>
        <charset val="134"/>
      </rPr>
      <t>4</t>
    </r>
    <r>
      <rPr>
        <sz val="8"/>
        <rFont val="宋体"/>
        <charset val="134"/>
      </rPr>
      <t>台及相关配套机器，粮油大数据交易展示平台</t>
    </r>
    <r>
      <rPr>
        <sz val="8"/>
        <rFont val="Times New Roman"/>
        <charset val="134"/>
      </rPr>
      <t>2300</t>
    </r>
    <r>
      <rPr>
        <sz val="8"/>
        <rFont val="宋体"/>
        <charset val="134"/>
      </rPr>
      <t>平方米。</t>
    </r>
    <r>
      <rPr>
        <sz val="8"/>
        <rFont val="Times New Roman"/>
        <charset val="134"/>
      </rPr>
      <t xml:space="preserve">
</t>
    </r>
  </si>
  <si>
    <t>1.吸纳就业50人，发放工资160万元。
2.与850农户签订收购协议，订单收购面积20000亩。
3.将财政资金的20%折股量化每年按6%分红到村集体经济组织，分红期限为5年。</t>
  </si>
  <si>
    <t>祁阳市现代农业产业园管委会、国有平台公司</t>
  </si>
  <si>
    <r>
      <rPr>
        <sz val="8"/>
        <rFont val="Times New Roman"/>
        <charset val="134"/>
      </rPr>
      <t>2028</t>
    </r>
    <r>
      <rPr>
        <sz val="8"/>
        <rFont val="宋体"/>
        <charset val="134"/>
      </rPr>
      <t>年</t>
    </r>
  </si>
  <si>
    <t>政府
招标</t>
  </si>
  <si>
    <r>
      <rPr>
        <b/>
        <sz val="8"/>
        <rFont val="宋体"/>
        <charset val="134"/>
      </rPr>
      <t>2028年：</t>
    </r>
    <r>
      <rPr>
        <sz val="8"/>
        <rFont val="宋体"/>
        <charset val="134"/>
      </rPr>
      <t>新建绿色低温平房仓2座（仓容1万吨稻谷）、1000平方米粮食加工车间1座、6000立方米恒温大米储存库1座。</t>
    </r>
  </si>
  <si>
    <t>确权至国有平台公司</t>
  </si>
  <si>
    <t>湖南省宝健原茶油有限公司</t>
  </si>
  <si>
    <t>2026年7月启动
2027年6月完成</t>
  </si>
  <si>
    <r>
      <rPr>
        <b/>
        <sz val="8"/>
        <rFont val="宋体"/>
        <charset val="134"/>
      </rPr>
      <t>2027年：</t>
    </r>
    <r>
      <rPr>
        <sz val="8"/>
        <rFont val="宋体"/>
        <charset val="134"/>
      </rPr>
      <t>建设粮油成品冷链存储仓库7920平方米、粮油存储转运车间1840平方米、粮油加工车间6396平方米、烘烤剥壳烘干车间6396平方米、鲜果整体堆放车间7052平方米。</t>
    </r>
  </si>
  <si>
    <t>确权到市场主体，将财政资金的20%折股量化到村集体经济组织。</t>
  </si>
  <si>
    <r>
      <rPr>
        <b/>
        <sz val="8"/>
        <rFont val="宋体"/>
        <charset val="134"/>
      </rPr>
      <t>2027年：</t>
    </r>
    <r>
      <rPr>
        <sz val="8"/>
        <rFont val="宋体"/>
        <charset val="134"/>
      </rPr>
      <t>建设研发办公楼3000平方米、宿舍1980平方米、附属设施门卫室、地磅、厂内道路、厂内绿化、室外给排水。购置干燥机5H-50A（重力式）4台、干燥机5H-20A（重力式）4台及相关配套机器，粮油大数据交易展示平台2300平方米。</t>
    </r>
  </si>
  <si>
    <t>1.吸纳就业30人，发放工资100万元。
2.与350农户签订收购协议，订单收购面积10000亩。
3.将财政资金的20%折股量化每年按6%分红到村集体经济组织，分红期限为5年。</t>
  </si>
  <si>
    <r>
      <rPr>
        <b/>
        <sz val="8"/>
        <rFont val="宋体"/>
        <charset val="134"/>
      </rPr>
      <t>本项目安排奖补不超过</t>
    </r>
    <r>
      <rPr>
        <b/>
        <sz val="8"/>
        <rFont val="Times New Roman"/>
        <charset val="134"/>
      </rPr>
      <t>400</t>
    </r>
    <r>
      <rPr>
        <b/>
        <sz val="8"/>
        <rFont val="宋体"/>
        <charset val="134"/>
      </rPr>
      <t>万元，不按比例计算</t>
    </r>
  </si>
  <si>
    <t>湖南鑫穗龙米业有限公司</t>
  </si>
  <si>
    <t>2028年：日产300吨精米生产一条。</t>
  </si>
  <si>
    <t>2028年：厂区硬化及其他产业配套设施建设。</t>
  </si>
  <si>
    <t>1.吸纳就业20人，发放工资60万元。
2.与500农户签订收购协议，订单收购面积10000亩。
3.将财政资金的20%折股量化每年按6%分红到村集体经济组织，分红期限为5年。</t>
  </si>
  <si>
    <r>
      <rPr>
        <b/>
        <sz val="8"/>
        <rFont val="宋体"/>
        <charset val="134"/>
      </rPr>
      <t>本项目暂定安排</t>
    </r>
    <r>
      <rPr>
        <b/>
        <sz val="8"/>
        <rFont val="Times New Roman"/>
        <charset val="134"/>
      </rPr>
      <t>300</t>
    </r>
    <r>
      <rPr>
        <b/>
        <sz val="8"/>
        <rFont val="宋体"/>
        <charset val="134"/>
      </rPr>
      <t>万元，验收时按实际投资奖补</t>
    </r>
  </si>
  <si>
    <t>粮油加工智能化、绿色化改造</t>
  </si>
  <si>
    <t>湖南新金浩茶油股份有限公司、湖南特色米农业股份有限公司、湖南鑫穗龙米业有限公司、湖南三鹏食品有限公司</t>
  </si>
  <si>
    <t>祁阳市高新区、三口塘镇上马村、大忠桥镇金旗村</t>
  </si>
  <si>
    <r>
      <rPr>
        <sz val="8"/>
        <rFont val="宋体"/>
        <charset val="134"/>
      </rPr>
      <t>先建</t>
    </r>
    <r>
      <rPr>
        <sz val="8"/>
        <rFont val="Times New Roman"/>
        <charset val="134"/>
      </rPr>
      <t xml:space="preserve">
</t>
    </r>
    <r>
      <rPr>
        <sz val="8"/>
        <rFont val="宋体"/>
        <charset val="134"/>
      </rPr>
      <t>后补</t>
    </r>
  </si>
  <si>
    <t>2026年：特色米业：建设1600平方米的胚芽米、糙米和大米生产线：整条生产线由郴州粮油机械有限公司承建。设备含圆筒初清筛等一系列大米成套加工色选真空设备。1600平方米厂房为13米高钢架结构；建设100平方米的砖混结构普通大米生产线 ：小型成套碾米机1套，含色选机和打气泵；建设1栋2层400平方米检验检测室，含大米和稻谷检测成套设备；建设1000吨原粮存储钢板仓，含原粮进粮和出粮提升输送设备；购置 叉车和铲车各1台。鑫穗龙米业：购置超级AI智能出库选色选一套，800立方恒温库1座，600立方恒温库1座，200平方米钢结构厂房1栋，120吨大米生产线除尘系统升级改造，150吨/批次稻谷烘干生产线配套辅助，新建200平方米除尘房一栋，新建120平方米副产品车间棚，全智能立柱式码垛生产线一条，固定式粮食扦样机；三鹏食品：建成 2040㎡标准化仓储间、智能化米粉产线及仓储数字化管控系统等。
2027年：金浩：原有的16头传统旋转计量灌装生产线，整体升级改造为智能称重灌旋一体化生产线，将原有的24头传统旋转计量灌装生产线，整体升级改造为智能称重灌旋一体化生产线。</t>
  </si>
  <si>
    <r>
      <rPr>
        <b/>
        <sz val="8"/>
        <rFont val="宋体"/>
        <charset val="134"/>
      </rPr>
      <t>2026年：特色米业</t>
    </r>
    <r>
      <rPr>
        <sz val="8"/>
        <rFont val="宋体"/>
        <charset val="134"/>
      </rPr>
      <t>工厂大门、围墙改造，工厂地面硬化，完成工厂平面设计。鑫穗龙米业购置干燥机5H-20A（重力式）4台。</t>
    </r>
    <r>
      <rPr>
        <b/>
        <sz val="8"/>
        <rFont val="宋体"/>
        <charset val="134"/>
      </rPr>
      <t>三鹏食品</t>
    </r>
    <r>
      <rPr>
        <sz val="8"/>
        <rFont val="宋体"/>
        <charset val="134"/>
      </rPr>
      <t>仓储安防监控、数字化平台硬件、供电扩容及车间网络配套；完成实训展厅、电商直播间等收尾配套。</t>
    </r>
  </si>
  <si>
    <t>1.吸纳就业57人，发放工资182万元。
2.与大忠桥镇厚塘村、梅溪镇龟山村签订土地流转协议，盘活乡村闲置土地资源，让农户获取稳定土地租金。
3.与520名农户签订收购协议，订单收购面积15000亩。
4.土地流转500亩
5.每年开展产销培训100人，提供种植技术指导；扶持农户发展小型米粉加工作坊
6.将财政资金的20%折股量化每年按6%分红到村集体经济组织，分红期限为5年。</t>
  </si>
  <si>
    <t>湖南新金浩茶油股份有限公司</t>
  </si>
  <si>
    <t>祁阳市高新区</t>
  </si>
  <si>
    <r>
      <rPr>
        <sz val="8"/>
        <rFont val="Times New Roman"/>
        <charset val="134"/>
      </rPr>
      <t>2027</t>
    </r>
    <r>
      <rPr>
        <sz val="8"/>
        <rFont val="宋体"/>
        <charset val="134"/>
      </rPr>
      <t>年完成</t>
    </r>
  </si>
  <si>
    <t>先建后补</t>
  </si>
  <si>
    <r>
      <rPr>
        <b/>
        <sz val="8"/>
        <rFont val="Times New Roman"/>
        <charset val="134"/>
      </rPr>
      <t>2027</t>
    </r>
    <r>
      <rPr>
        <b/>
        <sz val="8"/>
        <rFont val="宋体"/>
        <charset val="134"/>
      </rPr>
      <t>年：</t>
    </r>
    <r>
      <rPr>
        <sz val="8"/>
        <rFont val="宋体"/>
        <charset val="134"/>
      </rPr>
      <t>将原有的</t>
    </r>
    <r>
      <rPr>
        <sz val="8"/>
        <rFont val="Times New Roman"/>
        <charset val="134"/>
      </rPr>
      <t>16</t>
    </r>
    <r>
      <rPr>
        <sz val="8"/>
        <rFont val="宋体"/>
        <charset val="134"/>
      </rPr>
      <t>头传统旋转计量灌装生产线，整体升级改造为智能称重灌旋一体化生产线，将原有的24头传统旋转计量灌装生产线，整体升级改造为智能称重灌旋一体化生产线。</t>
    </r>
  </si>
  <si>
    <t xml:space="preserve">       </t>
  </si>
  <si>
    <t>1.吸纳就业5人，发放工资30万元。
2.与大忠桥镇厚塘村、梅溪镇龟山村签订土地流转协议，盘活乡村闲置土地资源，让农户获取稳定土地租金。
3.将财政资金的20%折股量化每年按6%分红到村集体经济组织，分红期限为5年。</t>
  </si>
  <si>
    <t>1.中央资金的资金额度约按申报奖补的建设内容实际投资45%计算，实际金额应为中央资金/0.45。
2.金融和社会资本的建设内容不参加奖补申报</t>
  </si>
  <si>
    <t>湖南特色米农业股份有限公司</t>
  </si>
  <si>
    <r>
      <rPr>
        <sz val="8"/>
        <rFont val="Times New Roman"/>
        <charset val="134"/>
      </rPr>
      <t>2026</t>
    </r>
    <r>
      <rPr>
        <sz val="8"/>
        <rFont val="宋体"/>
        <charset val="134"/>
      </rPr>
      <t>年完成</t>
    </r>
  </si>
  <si>
    <r>
      <rPr>
        <b/>
        <sz val="8"/>
        <rFont val="方正书宋_GBK"/>
        <charset val="134"/>
      </rPr>
      <t>2026年：</t>
    </r>
    <r>
      <rPr>
        <sz val="8"/>
        <rFont val="方正书宋_GBK"/>
        <charset val="134"/>
      </rPr>
      <t xml:space="preserve">1.建设1600平方米的胚芽米、糙米和大米生产线：整条生产线由郴州粮油机械有限公司承建。设备含圆筒初清筛等一系列大米成套加工色选真空设备。1600平方米厂房为13米高钢架结构； 2.建设100平方米的砖混结构普通大米生产线 ：小型成套碾米机1套，含色选机和打气泵；3.建设1栋2层400平方米检验检测室，含大米和稻谷检测成套设备； 4.建设1000吨原粮存储钢板仓，含原粮进粮和出粮提升输送设备；5.购置 叉车和铲车各1台。   </t>
    </r>
  </si>
  <si>
    <r>
      <rPr>
        <b/>
        <sz val="8"/>
        <rFont val="方正书宋_GBK"/>
        <charset val="134"/>
      </rPr>
      <t>2026年：</t>
    </r>
    <r>
      <rPr>
        <sz val="8"/>
        <rFont val="方正书宋_GBK"/>
        <charset val="134"/>
      </rPr>
      <t>1.工厂大门改造;2.工厂围墙改造;3.工厂地面硬化;4.整个工厂平面设计</t>
    </r>
  </si>
  <si>
    <t>1.吸纳就业20人，发放工资40万元。
2.与农户签订收购协议，订单收购面积1000亩。
3.土地流转500亩
4.将财政资金的20%折股量化每年按6%分红到村集体经济组织，分红期限为5年。</t>
  </si>
  <si>
    <t>祁阳市大忠桥镇金旗村一组</t>
  </si>
  <si>
    <t>2026年：超级AI智能出库选色选一套；800立方恒温库1座；谷烘干生产线配套辅助；新建200平方米除尘房一栋；新建120平方米副产品车间棚；全智能立柱式码垛生产线一条；固定式粮食扦样机。</t>
  </si>
  <si>
    <r>
      <rPr>
        <sz val="8"/>
        <rFont val="宋体"/>
        <charset val="134"/>
      </rPr>
      <t>确权到市场主体，将财政资金的</t>
    </r>
    <r>
      <rPr>
        <sz val="8"/>
        <rFont val="Times New Roman"/>
        <charset val="134"/>
      </rPr>
      <t>20%</t>
    </r>
    <r>
      <rPr>
        <sz val="8"/>
        <rFont val="宋体"/>
        <charset val="134"/>
      </rPr>
      <t>折股量化到村集体经济组织。</t>
    </r>
  </si>
  <si>
    <r>
      <rPr>
        <b/>
        <sz val="8"/>
        <rFont val="宋体"/>
        <charset val="134"/>
      </rPr>
      <t>2026年：</t>
    </r>
    <r>
      <rPr>
        <sz val="8"/>
        <rFont val="宋体"/>
        <charset val="134"/>
      </rPr>
      <t>干燥机5H-20A（重力式）4台</t>
    </r>
  </si>
  <si>
    <t>2026年6月启动
2026年12月完成</t>
  </si>
  <si>
    <t>1.吸纳就业2人，发放工资12万元。
2.与500农户签订收购协议，订单收购面积10000亩
3.将财政资金的20%折股量化每年按6%分红到村集体经济组织，分红期限为5年。</t>
  </si>
  <si>
    <t>湖南三鹏食品有限公司</t>
  </si>
  <si>
    <r>
      <rPr>
        <b/>
        <sz val="8"/>
        <rFont val="宋体"/>
        <charset val="134"/>
      </rPr>
      <t>2026年：</t>
    </r>
    <r>
      <rPr>
        <sz val="8"/>
        <rFont val="宋体"/>
        <charset val="134"/>
      </rPr>
      <t xml:space="preserve">建成 2040㎡标准化原材料仓储间；
</t>
    </r>
  </si>
  <si>
    <r>
      <rPr>
        <b/>
        <sz val="8"/>
        <rFont val="宋体"/>
        <charset val="134"/>
      </rPr>
      <t>2026年：</t>
    </r>
    <r>
      <rPr>
        <sz val="8"/>
        <rFont val="宋体"/>
        <charset val="134"/>
      </rPr>
      <t xml:space="preserve">仓储安防监控、数字化平台硬件、供电扩容及车间网络配套；完成实训展厅、电商直播间等收尾配套，
</t>
    </r>
  </si>
  <si>
    <r>
      <rPr>
        <sz val="8"/>
        <rFont val="Times New Roman"/>
        <charset val="134"/>
      </rPr>
      <t xml:space="preserve">2026 </t>
    </r>
    <r>
      <rPr>
        <sz val="8"/>
        <rFont val="宋体"/>
        <charset val="134"/>
      </rPr>
      <t>年</t>
    </r>
    <r>
      <rPr>
        <sz val="8"/>
        <rFont val="Times New Roman"/>
        <charset val="134"/>
      </rPr>
      <t xml:space="preserve"> </t>
    </r>
    <r>
      <rPr>
        <sz val="8"/>
        <rFont val="宋体"/>
        <charset val="134"/>
      </rPr>
      <t>开工，年内完成仓储及产线安装调试；</t>
    </r>
    <r>
      <rPr>
        <sz val="8"/>
        <rFont val="Times New Roman"/>
        <charset val="134"/>
      </rPr>
      <t xml:space="preserve">2027 </t>
    </r>
    <r>
      <rPr>
        <sz val="8"/>
        <rFont val="宋体"/>
        <charset val="134"/>
      </rPr>
      <t>年底完成数字化厂房主体，年末完成科创楼及全厂区配套；</t>
    </r>
    <r>
      <rPr>
        <sz val="8"/>
        <rFont val="Times New Roman"/>
        <charset val="134"/>
      </rPr>
      <t xml:space="preserve">2028 </t>
    </r>
    <r>
      <rPr>
        <sz val="8"/>
        <rFont val="宋体"/>
        <charset val="134"/>
      </rPr>
      <t>年竣工验收投产</t>
    </r>
  </si>
  <si>
    <t>1.吸纳本地农村劳动力 30 人稳定务工，年均发放务工工资100万元，优先吸纳脱贫、监测户；
2.与周边 10 户水稻种植户签订4000 亩大米保底收购订单，农户年均增收 4200 元。
3.依托科创楼每年开展产销培训100人，提供种植技术指导；扶持农户发展小型米粉加工作坊
4.将财政资金的20%折股量化每年按6%分红到村集体经济组织，分红期限为5年。</t>
  </si>
  <si>
    <t>农产品电商集配集推中心</t>
  </si>
  <si>
    <t>祁阳县七里桥农产品综合批发市场有限公司</t>
  </si>
  <si>
    <r>
      <rPr>
        <b/>
        <sz val="8"/>
        <rFont val="宋体"/>
        <charset val="134"/>
      </rPr>
      <t>2026年：</t>
    </r>
    <r>
      <rPr>
        <sz val="8"/>
        <rFont val="宋体"/>
        <charset val="134"/>
      </rPr>
      <t>购买云仓WMS/TMS软件系统1套、智慧仓储及库区设施、仓储作业设备、监控中心设备1套、温湿度通风调控设备1套、专业直播及运营设备1套、电商办公及硬件设备1批、品牌包装及包装设备1批、仓储智能管控设备1批。</t>
    </r>
  </si>
  <si>
    <r>
      <rPr>
        <b/>
        <sz val="8"/>
        <rFont val="宋体"/>
        <charset val="134"/>
      </rPr>
      <t>2027年：</t>
    </r>
    <r>
      <rPr>
        <sz val="8"/>
        <rFont val="宋体"/>
        <charset val="134"/>
      </rPr>
      <t>全自动智能分拣主线设备1批、分拣辅助设备1批、消防工程及验收检测设备1批、智能识别设备1批、智慧共享平台设备1批、农产品检验检测设备1批。</t>
    </r>
  </si>
  <si>
    <t>1.吸纳就业150人，发放工资100万元。
2.与50名农户签订收购协议，订单收购面积1000亩。
3.提供供求信息、产品营销和仓储物流等服务的方式带动农户100余人。
4.将财政资金的20%折股量化每年按6%分红到村集体经济组织，分红期限为5年。</t>
  </si>
  <si>
    <t>祁阳市现代农业一、二、三产业融合发展示范基地项目</t>
  </si>
  <si>
    <t>祁阳市旅游发展服务中心</t>
  </si>
  <si>
    <t>祁阳市观音滩镇、茅竹镇、三口塘镇交界处</t>
  </si>
  <si>
    <r>
      <rPr>
        <sz val="8"/>
        <rFont val="Times New Roman"/>
        <charset val="134"/>
      </rPr>
      <t>2026</t>
    </r>
    <r>
      <rPr>
        <sz val="8"/>
        <rFont val="宋体"/>
        <charset val="134"/>
      </rPr>
      <t>年</t>
    </r>
    <r>
      <rPr>
        <sz val="8"/>
        <rFont val="Times New Roman"/>
        <charset val="134"/>
      </rPr>
      <t>7</t>
    </r>
    <r>
      <rPr>
        <sz val="8"/>
        <rFont val="宋体"/>
        <charset val="134"/>
      </rPr>
      <t>月</t>
    </r>
    <r>
      <rPr>
        <sz val="8"/>
        <rFont val="Times New Roman"/>
        <charset val="134"/>
      </rPr>
      <t>-2028</t>
    </r>
    <r>
      <rPr>
        <sz val="8"/>
        <rFont val="宋体"/>
        <charset val="134"/>
      </rPr>
      <t>年</t>
    </r>
    <r>
      <rPr>
        <sz val="8"/>
        <rFont val="Times New Roman"/>
        <charset val="134"/>
      </rPr>
      <t>4</t>
    </r>
    <r>
      <rPr>
        <sz val="8"/>
        <rFont val="宋体"/>
        <charset val="134"/>
      </rPr>
      <t>月</t>
    </r>
  </si>
  <si>
    <r>
      <rPr>
        <b/>
        <sz val="8"/>
        <rFont val="宋体"/>
        <charset val="134"/>
      </rPr>
      <t>2026年：</t>
    </r>
    <r>
      <rPr>
        <sz val="8"/>
        <rFont val="宋体"/>
        <charset val="134"/>
      </rPr>
      <t>完成项目立项、用地等前期工作。</t>
    </r>
    <r>
      <rPr>
        <b/>
        <sz val="8"/>
        <rFont val="宋体"/>
        <charset val="134"/>
      </rPr>
      <t xml:space="preserve">
2027年：</t>
    </r>
    <r>
      <rPr>
        <sz val="8"/>
        <rFont val="宋体"/>
        <charset val="134"/>
      </rPr>
      <t>建设服务中心1座，建筑面积3000平方米；建设停车位340个(含充电桩100个)用地面积约9800平方米；配套完善道路8千米、生态厕所4座、分类垃圾箱200个、步道20千米等，完善水电、安全监控系统、标识标牌等基础设施建设。</t>
    </r>
  </si>
  <si>
    <t>三、科技创新工程</t>
  </si>
  <si>
    <t>粮油研发平台和试验基地</t>
  </si>
  <si>
    <t>湖南省农业科学院</t>
  </si>
  <si>
    <t xml:space="preserve">政府
采购、以奖代补
</t>
  </si>
  <si>
    <r>
      <rPr>
        <b/>
        <sz val="8"/>
        <rFont val="宋体"/>
        <charset val="134"/>
      </rPr>
      <t>2026年：</t>
    </r>
    <r>
      <rPr>
        <sz val="8"/>
        <rFont val="宋体"/>
        <charset val="134"/>
      </rPr>
      <t xml:space="preserve">支持院士创新团队开展“双季稻+”复合种养模式示范、低镉新品种试验、水稻新品种展示示范，构建“产学研用”现代农业支撑体系。对研发平台、专家工作站、科技小院研发投入进行奖补。
</t>
    </r>
    <r>
      <rPr>
        <b/>
        <sz val="8"/>
        <rFont val="宋体"/>
        <charset val="134"/>
      </rPr>
      <t>2027年：</t>
    </r>
    <r>
      <rPr>
        <sz val="8"/>
        <rFont val="宋体"/>
        <charset val="134"/>
      </rPr>
      <t xml:space="preserve">支持院士创新团队开展“双季稻+”复合种养模式示范、低镉新品种试验、水稻新品种展示示范，构建“产学研用”现代农业支撑体系。对研发平台、专家工作站、科技小院研发投入进行奖补。
</t>
    </r>
    <r>
      <rPr>
        <b/>
        <sz val="8"/>
        <rFont val="宋体"/>
        <charset val="134"/>
      </rPr>
      <t>2028年：</t>
    </r>
    <r>
      <rPr>
        <sz val="8"/>
        <rFont val="宋体"/>
        <charset val="134"/>
      </rPr>
      <t>支持院士创新团队开展“双季稻+”复合种养模式示范、低镉新品种试验、水稻新品种展示示范，构建“产学研用”现代农业支撑体系。对研发平台、专家工作站、科技小院研发投入进行奖补。</t>
    </r>
  </si>
  <si>
    <t>公益性产业项目，没有形成固定资产，无确权</t>
  </si>
  <si>
    <t>引入柏连阳院士农业科技创新团队，开展新品种选育、“稻芋轮作”等课题研究，加强农业科技人才培养，提升园区产业科技含量。</t>
  </si>
  <si>
    <t>1.省级以上研发平台，专家工作站、科技小院的经营主体投入。
2.企业建设技术工程中心、新型研发机构的投入，企业牵头组建创新联合体、农业科技创新战略联盟的投入</t>
  </si>
  <si>
    <t>名优新品种推广项目</t>
  </si>
  <si>
    <t>每年：建设优质稻和油菜试验基地4个、新品种展示区500亩、新品种示范基地3000亩的种子种苗、绿色防控等方面的支持；筛选适合本地优良品种，高档优质稻4-6个，高抗高产高油油菜新品种3—5个。进一步对本地优势水稻品种“天龙一号”选育，进行提纯复壮、品质改良，开展科技服务与技术指导等。</t>
  </si>
  <si>
    <t>每年：建设优质稻和油菜试验基地4个、新品种展示区500亩、新品种示范基地3000亩的经营主体投入。进一步对本地优势水稻品种“天龙一号”选育，进行提纯复壮、品质改良，开展科技服务与技术指导等。</t>
  </si>
  <si>
    <t>1.吸纳就业10人
2.通过提供集中育秧服务，服务带动农户100人种植双季稻10000亩。</t>
  </si>
  <si>
    <t>国家土壤质量祁阳观测实验站建设</t>
  </si>
  <si>
    <t>中国农科院祁阳红壤实验站</t>
  </si>
  <si>
    <t>产业园范围内</t>
  </si>
  <si>
    <t>政府采购</t>
  </si>
  <si>
    <t>2027年：
旱地：核心建设内容涵盖 7 大功能模块，完整适配粮油旱作种植场景的全维度监测与管控需求：一是建设国标级核心气象监测系统，配置 DZZ4 型高精度自动气象站 1 套；二是搭建旱地深耕层土壤剖面监测系统，配置旱地专用五合一土壤传感器 12 支、五层土壤剖面监测站 6 套、土壤紧实度墒情辅助监测终端 5 套；三是建成绿色植保四情监测系统，配置 AI 智能虫情测报灯、病菌孢子捕捉仪、旱作粮油专用性诱测报终端、智能数据型太阳能杀虫灯；四是打造精准水肥一体化管控系统，配置旱地智能水肥一体机 2 套、旱地喷滴灌物联网电磁阀组 12 套；五是完善可视化监控与数据传输系统，配置 AI 红外全景监控球机 4 台、工业互联网传输网关 4 套及全套太阳能供电、立杆、防水固定辅材；六是部署数据平台与根系监测系统，配置旱地土壤固碳 / 水肥利用效率数据分析模块 1 套、旱地物联网根系生长监测系统 1 套；七是配套全流程合规保障服务，包含设备安装、校准、调试、1 年全程运维服务。
水田：适配水稻种植、种养结合淹水高湿特殊场景配置12要素高配农业气象站、富碳专用CO₂+CH₄双温室气体气象站、便携式土壤碳通量测定仪；配套水田专用五合一土壤传感器、三层土壤剖面监测站、水田专用水位传感器、农田水体多参数监测仪；搭载AI智能虫情测报灯、病菌孢子捕捉仪、水稻专用性诱测报终端、智能数据型太阳能杀虫灯等绿色植保设备；部署AI红外全景监控球机、水田物联网控水电磁阀组、工业物联网传输网关及太阳能供电配套设施；同步搭建水田专属数据监测模块、稻田碳汇数据分析子系统，配套完成设备校准、系统联调、实操技术培训、设备合规检定及全年运维服务。
监测能力提升：配置AT200土壤有机质全自动检测仪满足实验室土壤指标自动化高精度检测需求，采购搭载M3M多光谱负载并配套防水防尘防护套件的DJI Matrice 350 RTK无人机完成大范围农田遥感数据采集，部署LD-JSD 4土壤密度仪实现野外原位土壤物理参数快速测定，同步搭建2026版智慧农田水肥一体化管控平台。</t>
  </si>
  <si>
    <t>科研院所项目资产确权给中国农科院祁阳红壤实验站</t>
  </si>
  <si>
    <t>智慧农业服务平台</t>
  </si>
  <si>
    <t>农业农村局</t>
  </si>
  <si>
    <t>茅竹镇富联村</t>
  </si>
  <si>
    <r>
      <rPr>
        <sz val="8"/>
        <rFont val="Times New Roman"/>
        <charset val="134"/>
      </rPr>
      <t>2027</t>
    </r>
    <r>
      <rPr>
        <sz val="8"/>
        <rFont val="宋体"/>
        <charset val="134"/>
      </rPr>
      <t>年</t>
    </r>
    <r>
      <rPr>
        <sz val="8"/>
        <rFont val="Times New Roman"/>
        <charset val="134"/>
      </rPr>
      <t>-2028</t>
    </r>
    <r>
      <rPr>
        <sz val="8"/>
        <rFont val="宋体"/>
        <charset val="134"/>
      </rPr>
      <t>年</t>
    </r>
  </si>
  <si>
    <t>建设示范无人农场，购买无人旋耕机1台，无人插秧机1台，无人收割机1台，无人机2台，充电桩2个及智能机具库100平方米以上等设施，完善5G新基建和物联网等相关设施。（不重复支持中央已有的农机、农作物秸秆综合利用等专项资金支持内容。不包含玻璃幕墙、大屏幕等负面清单内容）。</t>
  </si>
  <si>
    <t>四、绿色品牌工程</t>
  </si>
  <si>
    <t>品牌打造</t>
  </si>
  <si>
    <t>--</t>
  </si>
  <si>
    <t>政府
采购、以奖代补</t>
  </si>
  <si>
    <r>
      <rPr>
        <b/>
        <sz val="8"/>
        <rFont val="宋体"/>
        <charset val="134"/>
      </rPr>
      <t>每年：</t>
    </r>
    <r>
      <rPr>
        <sz val="8"/>
        <rFont val="宋体"/>
        <charset val="134"/>
      </rPr>
      <t xml:space="preserve">支持企业发展绿色食品、有机食品、名特优新农产品、地理标志证明商标，推进园区品牌建设，提升绿色、有机农产品认证水平，打造“红壤祁珍”粮油区域公共品牌，并通过“三品一标”标准化生产示范，辐射带动农产品质量安全水平稳步提升。
</t>
    </r>
    <r>
      <rPr>
        <b/>
        <sz val="8"/>
        <rFont val="宋体"/>
        <charset val="134"/>
      </rPr>
      <t>每年：</t>
    </r>
    <r>
      <rPr>
        <sz val="8"/>
        <rFont val="宋体"/>
        <charset val="134"/>
      </rPr>
      <t xml:space="preserve">支持创建粮油湖南名品、湖南老字号，中华老字号等品牌。
</t>
    </r>
    <r>
      <rPr>
        <b/>
        <sz val="8"/>
        <rFont val="宋体"/>
        <charset val="134"/>
      </rPr>
      <t>2027年：</t>
    </r>
    <r>
      <rPr>
        <sz val="8"/>
        <rFont val="宋体"/>
        <charset val="134"/>
      </rPr>
      <t>支持在园区建设产品质量追溯体系。
品牌宣传：综合利用电视媒体、电台媒体、互联网媒体、平面广告、户外广告、组织企业品牌展示、展销展会活动等多种渠道，宣传“祁阳市优质粮油”品牌，给予奖补。</t>
    </r>
  </si>
  <si>
    <t>奖补项目，未形成固定资产无需确权</t>
  </si>
  <si>
    <t>打造“红壤祁珍”粮油区域公共品牌；举办农民丰收节、祁阳油菜文化节，宣传推介祁阳大米、祁阳菜籽油，不断扩大品牌影响力，制作产业园宣传片、标志标牌。</t>
  </si>
  <si>
    <t>五、农民增收工程</t>
  </si>
  <si>
    <t>新型农业经营主体培育</t>
  </si>
  <si>
    <t>以奖代补</t>
  </si>
  <si>
    <t>1.对新认定为国家级、省级、市级龙头企业的，分别安排50万元、20万元、5万元的项目支持（仅限当年，下同）；对在“新三板”挂牌的龙头企业安排20万元项目支持，对专板上市或直接上市的安排50万元项目支持；对龙头企业兼并重组整合资产5000万元以上的安排100万元项目支持。具体项目，由经营主体申报，农业农村局审核确认，项目验收后拨付。</t>
  </si>
  <si>
    <t>经营主体创建龙头企业、上市、入规、出品等方面的投入。</t>
  </si>
  <si>
    <t>产村融合项目</t>
  </si>
  <si>
    <t>茅竹镇富联村、富里村、板桥村、坦坪村，观音滩镇团胜村、联兴村、叶家井村、新铺村、新钢铁村、双龙村，三口塘镇丝塘村，白水镇新华村、新中村、湘江村等集中连片的村集体经济合作组织</t>
  </si>
  <si>
    <t>茅竹镇富联村、富里村、板桥村、坦坪村，观音滩镇团胜村、联兴村、叶家井村、新铺村、新钢铁村、双龙村，三口塘镇丝塘村，白水镇新华村、新中村、湘江村等集中连片的村</t>
  </si>
  <si>
    <t>政府
采购</t>
  </si>
  <si>
    <t>建设园区产业道路约6000米，排、灌渠约6000米左右，山塘维修约50口，电管站3-6个、变压器1个，架设线路800米等产业配套基础设施，进一步完善园区水电路讯、排灌等设施。</t>
  </si>
  <si>
    <t>2026年：40000米城区农村供水管网延伸工程；建设园区农村小型公共基础设施、产业配套设施建设。</t>
  </si>
  <si>
    <t>建设园区产业道路约5000米，排、灌渠约5000米左右，山塘维修约20口，道路加宽及提质改造10000米等产业配套基础设施，进一步完善园区水电路讯、污水处理等设施。园区道路新道加宽8000米，1300万。双牌灌区续建配套与现代化改造，总投资5000万；园区水土保持项目；园区节水灌溉、干湿交替、农田配套设施等。</t>
  </si>
  <si>
    <t>农业保险及信贷担保体系建设</t>
  </si>
  <si>
    <t>农业农村局、财政局</t>
  </si>
  <si>
    <t>---</t>
  </si>
  <si>
    <t>农业保险补贴</t>
  </si>
  <si>
    <t>构建“风险兜底、收益保障、金融赋能”体系，水稻、油菜保险、育秧设施大棚保险和补贴信贷协同，降低农民风险、灾后快恢复，推动小农户对接现代农业。通过提供费率低于市场水平的增信支持，帮助缺乏抵押物的新型农业经营主体获得银行贷款，从而引导金融资源流向粮食、油菜生产经营等重点领域。</t>
  </si>
  <si>
    <t>……</t>
  </si>
  <si>
    <t>中央财政奖补资金支持项目名称</t>
  </si>
  <si>
    <t>中央财政奖补资金</t>
  </si>
  <si>
    <t>中央财政奖补资金总额</t>
  </si>
  <si>
    <t>年度投资计划</t>
  </si>
  <si>
    <t>支持的建设内容</t>
  </si>
  <si>
    <t>（万元）</t>
  </si>
  <si>
    <t>合计</t>
  </si>
  <si>
    <t>一</t>
  </si>
  <si>
    <r>
      <rPr>
        <b/>
        <sz val="12"/>
        <color rgb="FFFF0000"/>
        <rFont val="宋体"/>
        <charset val="134"/>
      </rPr>
      <t>高效生产工程</t>
    </r>
    <r>
      <rPr>
        <b/>
        <sz val="12"/>
        <color rgb="FFFF0000"/>
        <rFont val="Times New Roman"/>
        <charset val="134"/>
      </rPr>
      <t xml:space="preserve">  </t>
    </r>
  </si>
  <si>
    <r>
      <rPr>
        <sz val="12"/>
        <color rgb="FF000000"/>
        <rFont val="Times New Roman"/>
        <charset val="134"/>
      </rPr>
      <t>2026</t>
    </r>
    <r>
      <rPr>
        <sz val="12"/>
        <color rgb="FF000000"/>
        <rFont val="宋体"/>
        <charset val="134"/>
      </rPr>
      <t>年：同创农机：建设秸秆综合利用厂房及机具库</t>
    </r>
    <r>
      <rPr>
        <sz val="12"/>
        <color rgb="FF000000"/>
        <rFont val="Times New Roman"/>
        <charset val="134"/>
      </rPr>
      <t>3073</t>
    </r>
    <r>
      <rPr>
        <sz val="12"/>
        <color rgb="FF000000"/>
        <rFont val="宋体"/>
        <charset val="134"/>
      </rPr>
      <t>平方米；购置农机维修设备</t>
    </r>
    <r>
      <rPr>
        <sz val="12"/>
        <color rgb="FF000000"/>
        <rFont val="Times New Roman"/>
        <charset val="134"/>
      </rPr>
      <t>1</t>
    </r>
    <r>
      <rPr>
        <sz val="12"/>
        <color rgb="FF000000"/>
        <rFont val="宋体"/>
        <charset val="134"/>
      </rPr>
      <t>套；秸秆运输车</t>
    </r>
    <r>
      <rPr>
        <sz val="12"/>
        <color rgb="FF000000"/>
        <rFont val="Times New Roman"/>
        <charset val="134"/>
      </rPr>
      <t>2</t>
    </r>
    <r>
      <rPr>
        <sz val="12"/>
        <color rgb="FF000000"/>
        <rFont val="宋体"/>
        <charset val="134"/>
      </rPr>
      <t>辆。建设</t>
    </r>
    <r>
      <rPr>
        <sz val="12"/>
        <color rgb="FF000000"/>
        <rFont val="Times New Roman"/>
        <charset val="134"/>
      </rPr>
      <t>10KV</t>
    </r>
    <r>
      <rPr>
        <sz val="12"/>
        <color rgb="FF000000"/>
        <rFont val="宋体"/>
        <charset val="134"/>
      </rPr>
      <t>配电设施、购置地磅</t>
    </r>
    <r>
      <rPr>
        <sz val="12"/>
        <color rgb="FF000000"/>
        <rFont val="Times New Roman"/>
        <charset val="134"/>
      </rPr>
      <t>1</t>
    </r>
    <r>
      <rPr>
        <sz val="12"/>
        <color rgb="FF000000"/>
        <rFont val="宋体"/>
        <charset val="134"/>
      </rPr>
      <t>台、购置重金属检测设备</t>
    </r>
    <r>
      <rPr>
        <sz val="12"/>
        <color rgb="FF000000"/>
        <rFont val="Times New Roman"/>
        <charset val="134"/>
      </rPr>
      <t>1</t>
    </r>
    <r>
      <rPr>
        <sz val="12"/>
        <color rgb="FF000000"/>
        <rFont val="宋体"/>
        <charset val="134"/>
      </rPr>
      <t>套。新建秸秆综合利用中心厂房</t>
    </r>
    <r>
      <rPr>
        <sz val="12"/>
        <color rgb="FF000000"/>
        <rFont val="Times New Roman"/>
        <charset val="134"/>
      </rPr>
      <t>2300</t>
    </r>
    <r>
      <rPr>
        <sz val="12"/>
        <color rgb="FF000000"/>
        <rFont val="宋体"/>
        <charset val="134"/>
      </rPr>
      <t>平方米。新建冷库</t>
    </r>
    <r>
      <rPr>
        <sz val="12"/>
        <color rgb="FF000000"/>
        <rFont val="Times New Roman"/>
        <charset val="134"/>
      </rPr>
      <t>700</t>
    </r>
    <r>
      <rPr>
        <sz val="12"/>
        <color rgb="FF000000"/>
        <rFont val="宋体"/>
        <charset val="134"/>
      </rPr>
      <t>立米，高</t>
    </r>
    <r>
      <rPr>
        <sz val="12"/>
        <color rgb="FF000000"/>
        <rFont val="Times New Roman"/>
        <charset val="134"/>
      </rPr>
      <t>4</t>
    </r>
    <r>
      <rPr>
        <sz val="12"/>
        <color rgb="FF000000"/>
        <rFont val="宋体"/>
        <charset val="134"/>
      </rPr>
      <t>米。牧拓农业：新建多功能综合室两层共</t>
    </r>
    <r>
      <rPr>
        <sz val="12"/>
        <color rgb="FF000000"/>
        <rFont val="Times New Roman"/>
        <charset val="134"/>
      </rPr>
      <t>300</t>
    </r>
    <r>
      <rPr>
        <sz val="12"/>
        <color rgb="FF000000"/>
        <rFont val="宋体"/>
        <charset val="134"/>
      </rPr>
      <t>平米。购买</t>
    </r>
    <r>
      <rPr>
        <sz val="12"/>
        <color rgb="FF000000"/>
        <rFont val="Times New Roman"/>
        <charset val="134"/>
      </rPr>
      <t>2.5</t>
    </r>
    <r>
      <rPr>
        <sz val="12"/>
        <color rgb="FF000000"/>
        <rFont val="宋体"/>
        <charset val="134"/>
      </rPr>
      <t>吨电动叉车、秸秆打包机</t>
    </r>
    <r>
      <rPr>
        <sz val="12"/>
        <color rgb="FF000000"/>
        <rFont val="Times New Roman"/>
        <charset val="134"/>
      </rPr>
      <t>1</t>
    </r>
    <r>
      <rPr>
        <sz val="12"/>
        <color rgb="FF000000"/>
        <rFont val="宋体"/>
        <charset val="134"/>
      </rPr>
      <t>台（型号</t>
    </r>
    <r>
      <rPr>
        <sz val="12"/>
        <color rgb="FF000000"/>
        <rFont val="Times New Roman"/>
        <charset val="134"/>
      </rPr>
      <t>9YDB-55</t>
    </r>
    <r>
      <rPr>
        <sz val="12"/>
        <color rgb="FF000000"/>
        <rFont val="宋体"/>
        <charset val="134"/>
      </rPr>
      <t>）、粉碎机</t>
    </r>
    <r>
      <rPr>
        <sz val="12"/>
        <color rgb="FF000000"/>
        <rFont val="Times New Roman"/>
        <charset val="134"/>
      </rPr>
      <t>1</t>
    </r>
    <r>
      <rPr>
        <sz val="12"/>
        <color rgb="FF000000"/>
        <rFont val="宋体"/>
        <charset val="134"/>
      </rPr>
      <t>台（</t>
    </r>
    <r>
      <rPr>
        <sz val="12"/>
        <color rgb="FF000000"/>
        <rFont val="Times New Roman"/>
        <charset val="134"/>
      </rPr>
      <t>100</t>
    </r>
    <r>
      <rPr>
        <sz val="12"/>
        <color rgb="FF000000"/>
        <rFont val="宋体"/>
        <charset val="134"/>
      </rPr>
      <t>型履带粉机）、</t>
    </r>
    <r>
      <rPr>
        <sz val="12"/>
        <color rgb="FF000000"/>
        <rFont val="Times New Roman"/>
        <charset val="134"/>
      </rPr>
      <t>60</t>
    </r>
    <r>
      <rPr>
        <sz val="12"/>
        <color rgb="FF000000"/>
        <rFont val="宋体"/>
        <charset val="134"/>
      </rPr>
      <t>吨地磅</t>
    </r>
    <r>
      <rPr>
        <sz val="12"/>
        <color rgb="FF000000"/>
        <rFont val="Times New Roman"/>
        <charset val="134"/>
      </rPr>
      <t>1</t>
    </r>
    <r>
      <rPr>
        <sz val="12"/>
        <color rgb="FF000000"/>
        <rFont val="宋体"/>
        <charset val="134"/>
      </rPr>
      <t>套。亿佳农业：提质改造钢结构烘干厂房：</t>
    </r>
    <r>
      <rPr>
        <sz val="12"/>
        <color rgb="FF000000"/>
        <rFont val="Times New Roman"/>
        <charset val="134"/>
      </rPr>
      <t>1250</t>
    </r>
    <r>
      <rPr>
        <sz val="12"/>
        <color rgb="FF000000"/>
        <rFont val="宋体"/>
        <charset val="134"/>
      </rPr>
      <t>米，老烘干线提质改造：圆筒滚动筛</t>
    </r>
    <r>
      <rPr>
        <sz val="12"/>
        <color rgb="FF000000"/>
        <rFont val="Times New Roman"/>
        <charset val="134"/>
      </rPr>
      <t>1</t>
    </r>
    <r>
      <rPr>
        <sz val="12"/>
        <color rgb="FF000000"/>
        <rFont val="宋体"/>
        <charset val="134"/>
      </rPr>
      <t>台，旋振筛（含钢架结构平台，设备进出料口，溜管，设备电网，电控柜安装）；老烘干线灰房除尘升级改造，布袋除尘</t>
    </r>
    <r>
      <rPr>
        <sz val="12"/>
        <color rgb="FF000000"/>
        <rFont val="Times New Roman"/>
        <charset val="134"/>
      </rPr>
      <t>1</t>
    </r>
    <r>
      <rPr>
        <sz val="12"/>
        <color rgb="FF000000"/>
        <rFont val="宋体"/>
        <charset val="134"/>
      </rPr>
      <t>套（含架子，除尘器，布袋）；新扩建烘干线：购买粮食烘干配套设施设备：生物质热风炉</t>
    </r>
    <r>
      <rPr>
        <sz val="12"/>
        <color rgb="FF000000"/>
        <rFont val="Times New Roman"/>
        <charset val="134"/>
      </rPr>
      <t>1</t>
    </r>
    <r>
      <rPr>
        <sz val="12"/>
        <color rgb="FF000000"/>
        <rFont val="宋体"/>
        <charset val="134"/>
      </rPr>
      <t>台；进出口粮辅助设备（含下粮坑，清理筛，提升机，进粮刮板机，出粮皮带机</t>
    </r>
    <r>
      <rPr>
        <sz val="12"/>
        <color rgb="FF000000"/>
        <rFont val="Times New Roman"/>
        <charset val="134"/>
      </rPr>
      <t>)</t>
    </r>
    <r>
      <rPr>
        <sz val="12"/>
        <color rgb="FF000000"/>
        <rFont val="宋体"/>
        <charset val="134"/>
      </rPr>
      <t>；新烘干线灰房除尘（含平台钢架，除尘器，布袋）；干谷杂质清理机</t>
    </r>
    <r>
      <rPr>
        <sz val="12"/>
        <color rgb="FF000000"/>
        <rFont val="Times New Roman"/>
        <charset val="134"/>
      </rPr>
      <t>1</t>
    </r>
    <r>
      <rPr>
        <sz val="12"/>
        <color rgb="FF000000"/>
        <rFont val="宋体"/>
        <charset val="134"/>
      </rPr>
      <t>套；稻谷输送皮带机</t>
    </r>
    <r>
      <rPr>
        <sz val="12"/>
        <color rgb="FF000000"/>
        <rFont val="Times New Roman"/>
        <charset val="134"/>
      </rPr>
      <t>4</t>
    </r>
    <r>
      <rPr>
        <sz val="12"/>
        <color rgb="FF000000"/>
        <rFont val="宋体"/>
        <charset val="134"/>
      </rPr>
      <t>台；流量称</t>
    </r>
    <r>
      <rPr>
        <sz val="12"/>
        <color rgb="FF000000"/>
        <rFont val="Times New Roman"/>
        <charset val="134"/>
      </rPr>
      <t>1</t>
    </r>
    <r>
      <rPr>
        <sz val="12"/>
        <color rgb="FF000000"/>
        <rFont val="宋体"/>
        <charset val="134"/>
      </rPr>
      <t>台；重金属检测仪</t>
    </r>
    <r>
      <rPr>
        <sz val="12"/>
        <color rgb="FF000000"/>
        <rFont val="Times New Roman"/>
        <charset val="134"/>
      </rPr>
      <t>2</t>
    </r>
    <r>
      <rPr>
        <sz val="12"/>
        <color rgb="FF000000"/>
        <rFont val="宋体"/>
        <charset val="134"/>
      </rPr>
      <t>台；水稻育秧设备设施：购买浸种催芽设备</t>
    </r>
    <r>
      <rPr>
        <sz val="12"/>
        <color rgb="FF000000"/>
        <rFont val="Times New Roman"/>
        <charset val="134"/>
      </rPr>
      <t>1</t>
    </r>
    <r>
      <rPr>
        <sz val="12"/>
        <color rgb="FF000000"/>
        <rFont val="宋体"/>
        <charset val="134"/>
      </rPr>
      <t>套；种谷脱水机</t>
    </r>
    <r>
      <rPr>
        <sz val="12"/>
        <color rgb="FF000000"/>
        <rFont val="Times New Roman"/>
        <charset val="134"/>
      </rPr>
      <t>1</t>
    </r>
    <r>
      <rPr>
        <sz val="12"/>
        <color rgb="FF000000"/>
        <rFont val="宋体"/>
        <charset val="134"/>
      </rPr>
      <t>台；（拌种机</t>
    </r>
    <r>
      <rPr>
        <sz val="12"/>
        <color rgb="FF000000"/>
        <rFont val="Times New Roman"/>
        <charset val="134"/>
      </rPr>
      <t>2</t>
    </r>
    <r>
      <rPr>
        <sz val="12"/>
        <color rgb="FF000000"/>
        <rFont val="宋体"/>
        <charset val="134"/>
      </rPr>
      <t>台，自动叠盘机</t>
    </r>
    <r>
      <rPr>
        <sz val="12"/>
        <color rgb="FF000000"/>
        <rFont val="Times New Roman"/>
        <charset val="134"/>
      </rPr>
      <t>2</t>
    </r>
    <r>
      <rPr>
        <sz val="12"/>
        <color rgb="FF000000"/>
        <rFont val="宋体"/>
        <charset val="134"/>
      </rPr>
      <t>台，供土提升机</t>
    </r>
    <r>
      <rPr>
        <sz val="12"/>
        <color rgb="FF000000"/>
        <rFont val="Times New Roman"/>
        <charset val="134"/>
      </rPr>
      <t>4</t>
    </r>
    <r>
      <rPr>
        <sz val="12"/>
        <color rgb="FF000000"/>
        <rFont val="宋体"/>
        <charset val="134"/>
      </rPr>
      <t>台，配套设施</t>
    </r>
    <r>
      <rPr>
        <sz val="12"/>
        <color rgb="FF000000"/>
        <rFont val="Times New Roman"/>
        <charset val="134"/>
      </rPr>
      <t>3</t>
    </r>
    <r>
      <rPr>
        <sz val="12"/>
        <color rgb="FF000000"/>
        <rFont val="宋体"/>
        <charset val="134"/>
      </rPr>
      <t>台）；催芽密室加温机</t>
    </r>
    <r>
      <rPr>
        <sz val="12"/>
        <color rgb="FF000000"/>
        <rFont val="Times New Roman"/>
        <charset val="134"/>
      </rPr>
      <t>4</t>
    </r>
    <r>
      <rPr>
        <sz val="12"/>
        <color rgb="FF000000"/>
        <rFont val="宋体"/>
        <charset val="134"/>
      </rPr>
      <t>套；催芽密室加温机</t>
    </r>
    <r>
      <rPr>
        <sz val="12"/>
        <color rgb="FF000000"/>
        <rFont val="Times New Roman"/>
        <charset val="134"/>
      </rPr>
      <t>4</t>
    </r>
    <r>
      <rPr>
        <sz val="12"/>
        <color rgb="FF000000"/>
        <rFont val="宋体"/>
        <charset val="134"/>
      </rPr>
      <t>套；托盘</t>
    </r>
    <r>
      <rPr>
        <sz val="12"/>
        <color rgb="FF000000"/>
        <rFont val="Times New Roman"/>
        <charset val="134"/>
      </rPr>
      <t>600</t>
    </r>
    <r>
      <rPr>
        <sz val="12"/>
        <color rgb="FF000000"/>
        <rFont val="宋体"/>
        <charset val="134"/>
      </rPr>
      <t>个以及实木夹心板</t>
    </r>
    <r>
      <rPr>
        <sz val="12"/>
        <color rgb="FF000000"/>
        <rFont val="Times New Roman"/>
        <charset val="134"/>
      </rPr>
      <t>400</t>
    </r>
    <r>
      <rPr>
        <sz val="12"/>
        <color rgb="FF000000"/>
        <rFont val="宋体"/>
        <charset val="134"/>
      </rPr>
      <t>张；机插秧硬盘</t>
    </r>
    <r>
      <rPr>
        <sz val="12"/>
        <color rgb="FF000000"/>
        <rFont val="Times New Roman"/>
        <charset val="134"/>
      </rPr>
      <t>200000</t>
    </r>
    <r>
      <rPr>
        <sz val="12"/>
        <color rgb="FF000000"/>
        <rFont val="宋体"/>
        <charset val="134"/>
      </rPr>
      <t>张；农资配送车</t>
    </r>
    <r>
      <rPr>
        <sz val="12"/>
        <color rgb="FF000000"/>
        <rFont val="Times New Roman"/>
        <charset val="134"/>
      </rPr>
      <t>1</t>
    </r>
    <r>
      <rPr>
        <sz val="12"/>
        <color rgb="FF000000"/>
        <rFont val="宋体"/>
        <charset val="134"/>
      </rPr>
      <t>辆；转运车</t>
    </r>
    <r>
      <rPr>
        <sz val="12"/>
        <color rgb="FF000000"/>
        <rFont val="Times New Roman"/>
        <charset val="134"/>
      </rPr>
      <t>1</t>
    </r>
    <r>
      <rPr>
        <sz val="12"/>
        <color rgb="FF000000"/>
        <rFont val="宋体"/>
        <charset val="134"/>
      </rPr>
      <t>辆；叉车</t>
    </r>
    <r>
      <rPr>
        <sz val="12"/>
        <color rgb="FF000000"/>
        <rFont val="Times New Roman"/>
        <charset val="134"/>
      </rPr>
      <t>2</t>
    </r>
    <r>
      <rPr>
        <sz val="12"/>
        <color rgb="FF000000"/>
        <rFont val="宋体"/>
        <charset val="134"/>
      </rPr>
      <t>台装载车</t>
    </r>
    <r>
      <rPr>
        <sz val="12"/>
        <color rgb="FF000000"/>
        <rFont val="Times New Roman"/>
        <charset val="134"/>
      </rPr>
      <t>1</t>
    </r>
    <r>
      <rPr>
        <sz val="12"/>
        <color rgb="FF000000"/>
        <rFont val="宋体"/>
        <charset val="134"/>
      </rPr>
      <t>台；晔年农副产品加工：建设粮食烘干厂房</t>
    </r>
    <r>
      <rPr>
        <sz val="12"/>
        <color rgb="FF000000"/>
        <rFont val="Times New Roman"/>
        <charset val="134"/>
      </rPr>
      <t>2000</t>
    </r>
    <r>
      <rPr>
        <sz val="12"/>
        <color rgb="FF000000"/>
        <rFont val="宋体"/>
        <charset val="134"/>
      </rPr>
      <t>平方，输送带</t>
    </r>
    <r>
      <rPr>
        <sz val="12"/>
        <color rgb="FF000000"/>
        <rFont val="Times New Roman"/>
        <charset val="134"/>
      </rPr>
      <t>200</t>
    </r>
    <r>
      <rPr>
        <sz val="12"/>
        <color rgb="FF000000"/>
        <rFont val="宋体"/>
        <charset val="134"/>
      </rPr>
      <t>米，提升机</t>
    </r>
    <r>
      <rPr>
        <sz val="12"/>
        <color rgb="FF000000"/>
        <rFont val="Times New Roman"/>
        <charset val="134"/>
      </rPr>
      <t>2</t>
    </r>
    <r>
      <rPr>
        <sz val="12"/>
        <color rgb="FF000000"/>
        <rFont val="宋体"/>
        <charset val="134"/>
      </rPr>
      <t>台，清杂机</t>
    </r>
    <r>
      <rPr>
        <sz val="12"/>
        <color rgb="FF000000"/>
        <rFont val="Times New Roman"/>
        <charset val="134"/>
      </rPr>
      <t>1</t>
    </r>
    <r>
      <rPr>
        <sz val="12"/>
        <color rgb="FF000000"/>
        <rFont val="宋体"/>
        <charset val="134"/>
      </rPr>
      <t>台；君祁农业：建设粮食烘干厂房一栋</t>
    </r>
    <r>
      <rPr>
        <sz val="12"/>
        <color rgb="FF000000"/>
        <rFont val="Times New Roman"/>
        <charset val="134"/>
      </rPr>
      <t>900</t>
    </r>
    <r>
      <rPr>
        <sz val="12"/>
        <color rgb="FF000000"/>
        <rFont val="宋体"/>
        <charset val="134"/>
      </rPr>
      <t>平方米（含基础），除尘房一栋</t>
    </r>
    <r>
      <rPr>
        <sz val="12"/>
        <color rgb="FF000000"/>
        <rFont val="Times New Roman"/>
        <charset val="134"/>
      </rPr>
      <t>100</t>
    </r>
    <r>
      <rPr>
        <sz val="12"/>
        <color rgb="FF000000"/>
        <rFont val="宋体"/>
        <charset val="134"/>
      </rPr>
      <t>平方米，干谷储存仓库一栋</t>
    </r>
    <r>
      <rPr>
        <sz val="12"/>
        <color rgb="FF000000"/>
        <rFont val="Times New Roman"/>
        <charset val="134"/>
      </rPr>
      <t>900</t>
    </r>
    <r>
      <rPr>
        <sz val="12"/>
        <color rgb="FF000000"/>
        <rFont val="宋体"/>
        <charset val="134"/>
      </rPr>
      <t>平方米（含基础），自动进出粮辅助设备一套（含提升机、下粮坑、清理筛、风选机、皮带机），干谷钢板仓三个，固定式粮食扦样机一套，粮食检测设备一套，地磅一套，叉车一台，变压器一台，育秧大棚提质改造</t>
    </r>
    <r>
      <rPr>
        <sz val="12"/>
        <color rgb="FF000000"/>
        <rFont val="Times New Roman"/>
        <charset val="134"/>
      </rPr>
      <t>10560</t>
    </r>
    <r>
      <rPr>
        <sz val="12"/>
        <color rgb="FF000000"/>
        <rFont val="宋体"/>
        <charset val="134"/>
      </rPr>
      <t>平方米（含风机、水帘、爬升器、卷膜器、防虫网），铲车两台，智能催芽密室两栋</t>
    </r>
    <r>
      <rPr>
        <sz val="12"/>
        <color rgb="FF000000"/>
        <rFont val="Times New Roman"/>
        <charset val="134"/>
      </rPr>
      <t>14</t>
    </r>
    <r>
      <rPr>
        <sz val="12"/>
        <color rgb="FF000000"/>
        <rFont val="宋体"/>
        <charset val="134"/>
      </rPr>
      <t>托盘</t>
    </r>
    <r>
      <rPr>
        <sz val="12"/>
        <color rgb="FF000000"/>
        <rFont val="Times New Roman"/>
        <charset val="134"/>
      </rPr>
      <t>400</t>
    </r>
    <r>
      <rPr>
        <sz val="12"/>
        <color rgb="FF000000"/>
        <rFont val="宋体"/>
        <charset val="134"/>
      </rPr>
      <t>个，机插秧硬盘</t>
    </r>
    <r>
      <rPr>
        <sz val="12"/>
        <color rgb="FF000000"/>
        <rFont val="Times New Roman"/>
        <charset val="134"/>
      </rPr>
      <t>60000</t>
    </r>
    <r>
      <rPr>
        <sz val="12"/>
        <color rgb="FF000000"/>
        <rFont val="宋体"/>
        <charset val="134"/>
      </rPr>
      <t>张。柳林农机：新建育秧中心厂房</t>
    </r>
    <r>
      <rPr>
        <sz val="12"/>
        <color rgb="FF000000"/>
        <rFont val="Times New Roman"/>
        <charset val="134"/>
      </rPr>
      <t>1180</t>
    </r>
    <r>
      <rPr>
        <sz val="12"/>
        <color rgb="FF000000"/>
        <rFont val="宋体"/>
        <charset val="134"/>
      </rPr>
      <t>平方、育秧大棚提质改造</t>
    </r>
    <r>
      <rPr>
        <sz val="12"/>
        <color rgb="FF000000"/>
        <rFont val="Times New Roman"/>
        <charset val="134"/>
      </rPr>
      <t>5088</t>
    </r>
    <r>
      <rPr>
        <sz val="12"/>
        <color rgb="FF000000"/>
        <rFont val="宋体"/>
        <charset val="134"/>
      </rPr>
      <t>平方、大棚沟渠改造、加装水肥一体化设施等；购置秧苗播种附属设备（四驱叉车</t>
    </r>
    <r>
      <rPr>
        <sz val="12"/>
        <color rgb="FF000000"/>
        <rFont val="Times New Roman"/>
        <charset val="134"/>
      </rPr>
      <t>1</t>
    </r>
    <r>
      <rPr>
        <sz val="12"/>
        <color rgb="FF000000"/>
        <rFont val="宋体"/>
        <charset val="134"/>
      </rPr>
      <t>台、农用铲车</t>
    </r>
    <r>
      <rPr>
        <sz val="12"/>
        <color rgb="FF000000"/>
        <rFont val="Times New Roman"/>
        <charset val="134"/>
      </rPr>
      <t>1</t>
    </r>
    <r>
      <rPr>
        <sz val="12"/>
        <color rgb="FF000000"/>
        <rFont val="宋体"/>
        <charset val="134"/>
      </rPr>
      <t>台、育秧盘</t>
    </r>
    <r>
      <rPr>
        <sz val="12"/>
        <color rgb="FF000000"/>
        <rFont val="Times New Roman"/>
        <charset val="134"/>
      </rPr>
      <t>60000</t>
    </r>
    <r>
      <rPr>
        <sz val="12"/>
        <color rgb="FF000000"/>
        <rFont val="宋体"/>
        <charset val="134"/>
      </rPr>
      <t>张、托盘</t>
    </r>
    <r>
      <rPr>
        <sz val="12"/>
        <color rgb="FF000000"/>
        <rFont val="Times New Roman"/>
        <charset val="134"/>
      </rPr>
      <t>100</t>
    </r>
    <r>
      <rPr>
        <sz val="12"/>
        <color rgb="FF000000"/>
        <rFont val="宋体"/>
        <charset val="134"/>
      </rPr>
      <t>个、运秧苗车</t>
    </r>
    <r>
      <rPr>
        <sz val="12"/>
        <color rgb="FF000000"/>
        <rFont val="Times New Roman"/>
        <charset val="134"/>
      </rPr>
      <t>1</t>
    </r>
    <r>
      <rPr>
        <sz val="12"/>
        <color rgb="FF000000"/>
        <rFont val="宋体"/>
        <charset val="134"/>
      </rPr>
      <t>台、自动供盘机</t>
    </r>
    <r>
      <rPr>
        <sz val="12"/>
        <color rgb="FF000000"/>
        <rFont val="Times New Roman"/>
        <charset val="134"/>
      </rPr>
      <t>1</t>
    </r>
    <r>
      <rPr>
        <sz val="12"/>
        <color rgb="FF000000"/>
        <rFont val="宋体"/>
        <charset val="134"/>
      </rPr>
      <t>台、自动叠盘机</t>
    </r>
    <r>
      <rPr>
        <sz val="12"/>
        <color rgb="FF000000"/>
        <rFont val="Times New Roman"/>
        <charset val="134"/>
      </rPr>
      <t>1</t>
    </r>
    <r>
      <rPr>
        <sz val="12"/>
        <color rgb="FF000000"/>
        <rFont val="宋体"/>
        <charset val="134"/>
      </rPr>
      <t>台、智能催芽密室</t>
    </r>
    <r>
      <rPr>
        <sz val="12"/>
        <color rgb="FF000000"/>
        <rFont val="Times New Roman"/>
        <charset val="134"/>
      </rPr>
      <t>2</t>
    </r>
    <r>
      <rPr>
        <sz val="12"/>
        <color rgb="FF000000"/>
        <rFont val="宋体"/>
        <charset val="134"/>
      </rPr>
      <t>套、智能育秧供土给种机</t>
    </r>
    <r>
      <rPr>
        <sz val="12"/>
        <color rgb="FF000000"/>
        <rFont val="Times New Roman"/>
        <charset val="134"/>
      </rPr>
      <t>1</t>
    </r>
    <r>
      <rPr>
        <sz val="12"/>
        <color rgb="FF000000"/>
        <rFont val="宋体"/>
        <charset val="134"/>
      </rPr>
      <t>套、秧苗输送带</t>
    </r>
    <r>
      <rPr>
        <sz val="12"/>
        <color rgb="FF000000"/>
        <rFont val="Times New Roman"/>
        <charset val="134"/>
      </rPr>
      <t>50</t>
    </r>
    <r>
      <rPr>
        <sz val="12"/>
        <color rgb="FF000000"/>
        <rFont val="宋体"/>
        <charset val="134"/>
      </rPr>
      <t>条）；露天育秧基地</t>
    </r>
    <r>
      <rPr>
        <sz val="12"/>
        <color rgb="FF000000"/>
        <rFont val="Times New Roman"/>
        <charset val="134"/>
      </rPr>
      <t>10000</t>
    </r>
    <r>
      <rPr>
        <sz val="12"/>
        <color rgb="FF000000"/>
        <rFont val="宋体"/>
        <charset val="134"/>
      </rPr>
      <t>平方及喷灌设施。</t>
    </r>
    <r>
      <rPr>
        <sz val="12"/>
        <color rgb="FF000000"/>
        <rFont val="Times New Roman"/>
        <charset val="134"/>
      </rPr>
      <t>2027</t>
    </r>
    <r>
      <rPr>
        <sz val="12"/>
        <color rgb="FF000000"/>
        <rFont val="宋体"/>
        <charset val="134"/>
      </rPr>
      <t>年：润晖农业：新建大米加工厂房</t>
    </r>
    <r>
      <rPr>
        <sz val="12"/>
        <color rgb="FF000000"/>
        <rFont val="Times New Roman"/>
        <charset val="134"/>
      </rPr>
      <t>320</t>
    </r>
    <r>
      <rPr>
        <sz val="12"/>
        <color rgb="FF000000"/>
        <rFont val="宋体"/>
        <charset val="134"/>
      </rPr>
      <t>平方、大米生产线</t>
    </r>
    <r>
      <rPr>
        <sz val="12"/>
        <color rgb="FF000000"/>
        <rFont val="Times New Roman"/>
        <charset val="134"/>
      </rPr>
      <t>1</t>
    </r>
    <r>
      <rPr>
        <sz val="12"/>
        <color rgb="FF000000"/>
        <rFont val="宋体"/>
        <charset val="134"/>
      </rPr>
      <t>套、干谷清杂机</t>
    </r>
    <r>
      <rPr>
        <sz val="12"/>
        <color rgb="FF000000"/>
        <rFont val="Times New Roman"/>
        <charset val="134"/>
      </rPr>
      <t>1</t>
    </r>
    <r>
      <rPr>
        <sz val="12"/>
        <color rgb="FF000000"/>
        <rFont val="宋体"/>
        <charset val="134"/>
      </rPr>
      <t>套、钢板仓</t>
    </r>
    <r>
      <rPr>
        <sz val="12"/>
        <color rgb="FF000000"/>
        <rFont val="Times New Roman"/>
        <charset val="134"/>
      </rPr>
      <t>1200</t>
    </r>
    <r>
      <rPr>
        <sz val="12"/>
        <color rgb="FF000000"/>
        <rFont val="宋体"/>
        <charset val="134"/>
      </rPr>
      <t>立方、变压器</t>
    </r>
    <r>
      <rPr>
        <sz val="12"/>
        <color rgb="FF000000"/>
        <rFont val="Times New Roman"/>
        <charset val="134"/>
      </rPr>
      <t>1</t>
    </r>
    <r>
      <rPr>
        <sz val="12"/>
        <color rgb="FF000000"/>
        <rFont val="宋体"/>
        <charset val="134"/>
      </rPr>
      <t>台、铲车</t>
    </r>
    <r>
      <rPr>
        <sz val="12"/>
        <color rgb="FF000000"/>
        <rFont val="Times New Roman"/>
        <charset val="134"/>
      </rPr>
      <t>1</t>
    </r>
    <r>
      <rPr>
        <sz val="12"/>
        <color rgb="FF000000"/>
        <rFont val="宋体"/>
        <charset val="134"/>
      </rPr>
      <t>台、叉车</t>
    </r>
    <r>
      <rPr>
        <sz val="12"/>
        <color rgb="FF000000"/>
        <rFont val="Times New Roman"/>
        <charset val="134"/>
      </rPr>
      <t>1</t>
    </r>
    <r>
      <rPr>
        <sz val="12"/>
        <color rgb="FF000000"/>
        <rFont val="宋体"/>
        <charset val="134"/>
      </rPr>
      <t>台、运粮车</t>
    </r>
    <r>
      <rPr>
        <sz val="12"/>
        <color rgb="FF000000"/>
        <rFont val="Times New Roman"/>
        <charset val="134"/>
      </rPr>
      <t>2</t>
    </r>
    <r>
      <rPr>
        <sz val="12"/>
        <color rgb="FF000000"/>
        <rFont val="宋体"/>
        <charset val="134"/>
      </rPr>
      <t>台、大棚改造</t>
    </r>
    <r>
      <rPr>
        <sz val="12"/>
        <color rgb="FF000000"/>
        <rFont val="Times New Roman"/>
        <charset val="134"/>
      </rPr>
      <t>15000</t>
    </r>
    <r>
      <rPr>
        <sz val="12"/>
        <color rgb="FF000000"/>
        <rFont val="宋体"/>
        <charset val="134"/>
      </rPr>
      <t>平方、育秧厂房提质改造</t>
    </r>
    <r>
      <rPr>
        <sz val="12"/>
        <color rgb="FF000000"/>
        <rFont val="Times New Roman"/>
        <charset val="134"/>
      </rPr>
      <t>960</t>
    </r>
    <r>
      <rPr>
        <sz val="12"/>
        <color rgb="FF000000"/>
        <rFont val="宋体"/>
        <charset val="134"/>
      </rPr>
      <t>平方；永汉种养：地面清表、回填、压实、硬化</t>
    </r>
    <r>
      <rPr>
        <sz val="12"/>
        <color rgb="FF000000"/>
        <rFont val="Times New Roman"/>
        <charset val="134"/>
      </rPr>
      <t>3000</t>
    </r>
    <r>
      <rPr>
        <sz val="12"/>
        <color rgb="FF000000"/>
        <rFont val="宋体"/>
        <charset val="134"/>
      </rPr>
      <t>平方米；建设育秧大棚</t>
    </r>
    <r>
      <rPr>
        <sz val="12"/>
        <color rgb="FF000000"/>
        <rFont val="Times New Roman"/>
        <charset val="134"/>
      </rPr>
      <t>5000</t>
    </r>
    <r>
      <rPr>
        <sz val="12"/>
        <color rgb="FF000000"/>
        <rFont val="宋体"/>
        <charset val="134"/>
      </rPr>
      <t>平方米；大米钢构加工厂房</t>
    </r>
    <r>
      <rPr>
        <sz val="12"/>
        <color rgb="FF000000"/>
        <rFont val="Times New Roman"/>
        <charset val="134"/>
      </rPr>
      <t>300</t>
    </r>
    <r>
      <rPr>
        <sz val="12"/>
        <color rgb="FF000000"/>
        <rFont val="宋体"/>
        <charset val="134"/>
      </rPr>
      <t>平方米（含基础、地面）；日加工</t>
    </r>
    <r>
      <rPr>
        <sz val="12"/>
        <color rgb="FF000000"/>
        <rFont val="Times New Roman"/>
        <charset val="134"/>
      </rPr>
      <t>20</t>
    </r>
    <r>
      <rPr>
        <sz val="12"/>
        <color rgb="FF000000"/>
        <rFont val="宋体"/>
        <charset val="134"/>
      </rPr>
      <t>吨大米加工生产线</t>
    </r>
    <r>
      <rPr>
        <sz val="12"/>
        <color rgb="FF000000"/>
        <rFont val="Times New Roman"/>
        <charset val="134"/>
      </rPr>
      <t>1</t>
    </r>
    <r>
      <rPr>
        <sz val="12"/>
        <color rgb="FF000000"/>
        <rFont val="宋体"/>
        <charset val="134"/>
      </rPr>
      <t>条（含配套设施）；烘干配套设施；多功能运输线</t>
    </r>
    <r>
      <rPr>
        <sz val="12"/>
        <color rgb="FF000000"/>
        <rFont val="Times New Roman"/>
        <charset val="134"/>
      </rPr>
      <t>8</t>
    </r>
    <r>
      <rPr>
        <sz val="12"/>
        <color rgb="FF000000"/>
        <rFont val="宋体"/>
        <charset val="134"/>
      </rPr>
      <t>条；浸种催芽机一体机</t>
    </r>
    <r>
      <rPr>
        <sz val="12"/>
        <color rgb="FF000000"/>
        <rFont val="Times New Roman"/>
        <charset val="134"/>
      </rPr>
      <t>1</t>
    </r>
    <r>
      <rPr>
        <sz val="12"/>
        <color rgb="FF000000"/>
        <rFont val="宋体"/>
        <charset val="134"/>
      </rPr>
      <t>台；</t>
    </r>
    <r>
      <rPr>
        <sz val="12"/>
        <color rgb="FF000000"/>
        <rFont val="Times New Roman"/>
        <charset val="134"/>
      </rPr>
      <t>140</t>
    </r>
    <r>
      <rPr>
        <sz val="12"/>
        <color rgb="FF000000"/>
        <rFont val="宋体"/>
        <charset val="134"/>
      </rPr>
      <t>平方米催芽密室（热镀锌轻钢、</t>
    </r>
    <r>
      <rPr>
        <sz val="12"/>
        <color rgb="FF000000"/>
        <rFont val="Times New Roman"/>
        <charset val="134"/>
      </rPr>
      <t>10CM</t>
    </r>
    <r>
      <rPr>
        <sz val="12"/>
        <color rgb="FF000000"/>
        <rFont val="宋体"/>
        <charset val="134"/>
      </rPr>
      <t>岩免防火保温、</t>
    </r>
    <r>
      <rPr>
        <sz val="12"/>
        <color rgb="FF000000"/>
        <rFont val="Times New Roman"/>
        <charset val="134"/>
      </rPr>
      <t>2</t>
    </r>
    <r>
      <rPr>
        <sz val="12"/>
        <color rgb="FF000000"/>
        <rFont val="宋体"/>
        <charset val="134"/>
      </rPr>
      <t>扇重型保温推拉门）加</t>
    </r>
    <r>
      <rPr>
        <sz val="12"/>
        <color rgb="FF000000"/>
        <rFont val="Times New Roman"/>
        <charset val="134"/>
      </rPr>
      <t>4</t>
    </r>
    <r>
      <rPr>
        <sz val="12"/>
        <color rgb="FF000000"/>
        <rFont val="宋体"/>
        <charset val="134"/>
      </rPr>
      <t>台</t>
    </r>
    <r>
      <rPr>
        <sz val="12"/>
        <color rgb="FF000000"/>
        <rFont val="Times New Roman"/>
        <charset val="134"/>
      </rPr>
      <t>5KW</t>
    </r>
    <r>
      <rPr>
        <sz val="12"/>
        <color rgb="FF000000"/>
        <rFont val="宋体"/>
        <charset val="134"/>
      </rPr>
      <t>电加热机等配套设备；干谷清杂机一台；变压器</t>
    </r>
    <r>
      <rPr>
        <sz val="12"/>
        <color rgb="FF000000"/>
        <rFont val="Times New Roman"/>
        <charset val="134"/>
      </rPr>
      <t>1</t>
    </r>
    <r>
      <rPr>
        <sz val="12"/>
        <color rgb="FF000000"/>
        <rFont val="宋体"/>
        <charset val="134"/>
      </rPr>
      <t>台；叉车、铲车各一台；育秧盘</t>
    </r>
    <r>
      <rPr>
        <sz val="12"/>
        <color rgb="FF000000"/>
        <rFont val="Times New Roman"/>
        <charset val="134"/>
      </rPr>
      <t>50000</t>
    </r>
    <r>
      <rPr>
        <sz val="12"/>
        <color rgb="FF000000"/>
        <rFont val="宋体"/>
        <charset val="134"/>
      </rPr>
      <t>盘；</t>
    </r>
    <r>
      <rPr>
        <sz val="12"/>
        <color rgb="FF000000"/>
        <rFont val="Times New Roman"/>
        <charset val="134"/>
      </rPr>
      <t>200</t>
    </r>
    <r>
      <rPr>
        <sz val="12"/>
        <color rgb="FF000000"/>
        <rFont val="宋体"/>
        <charset val="134"/>
      </rPr>
      <t>吨粮食储存钢板仓，</t>
    </r>
    <r>
      <rPr>
        <sz val="12"/>
        <color rgb="FF000000"/>
        <rFont val="Times New Roman"/>
        <charset val="134"/>
      </rPr>
      <t>1</t>
    </r>
    <r>
      <rPr>
        <sz val="12"/>
        <color rgb="FF000000"/>
        <rFont val="宋体"/>
        <charset val="134"/>
      </rPr>
      <t>台</t>
    </r>
    <r>
      <rPr>
        <sz val="12"/>
        <color rgb="FF000000"/>
        <rFont val="Times New Roman"/>
        <charset val="134"/>
      </rPr>
      <t>4</t>
    </r>
    <r>
      <rPr>
        <sz val="12"/>
        <color rgb="FF000000"/>
        <rFont val="宋体"/>
        <charset val="134"/>
      </rPr>
      <t>米提升机。</t>
    </r>
  </si>
  <si>
    <r>
      <rPr>
        <sz val="12"/>
        <color rgb="FF000000"/>
        <rFont val="Times New Roman"/>
        <charset val="134"/>
      </rPr>
      <t>2026</t>
    </r>
    <r>
      <rPr>
        <sz val="12"/>
        <color rgb="FF000000"/>
        <rFont val="宋体"/>
        <charset val="134"/>
      </rPr>
      <t>年——</t>
    </r>
    <r>
      <rPr>
        <sz val="12"/>
        <color rgb="FF000000"/>
        <rFont val="Times New Roman"/>
        <charset val="134"/>
      </rPr>
      <t>2027</t>
    </r>
    <r>
      <rPr>
        <sz val="12"/>
        <color rgb="FF000000"/>
        <rFont val="宋体"/>
        <charset val="134"/>
      </rPr>
      <t>年：进行绿色防控措施，采购性诱剂</t>
    </r>
    <r>
      <rPr>
        <sz val="12"/>
        <color rgb="FF000000"/>
        <rFont val="Times New Roman"/>
        <charset val="134"/>
      </rPr>
      <t>2</t>
    </r>
    <r>
      <rPr>
        <sz val="12"/>
        <color rgb="FF000000"/>
        <rFont val="宋体"/>
        <charset val="134"/>
      </rPr>
      <t>万套、太阳能风吸式杀虫灯</t>
    </r>
    <r>
      <rPr>
        <sz val="12"/>
        <color rgb="FF000000"/>
        <rFont val="Times New Roman"/>
        <charset val="134"/>
      </rPr>
      <t>1000</t>
    </r>
    <r>
      <rPr>
        <sz val="12"/>
        <color rgb="FF000000"/>
        <rFont val="宋体"/>
        <charset val="134"/>
      </rPr>
      <t>盏等，虫情监测信息自动采集系统</t>
    </r>
    <r>
      <rPr>
        <sz val="12"/>
        <color rgb="FF000000"/>
        <rFont val="Times New Roman"/>
        <charset val="134"/>
      </rPr>
      <t>3</t>
    </r>
    <r>
      <rPr>
        <sz val="12"/>
        <color rgb="FF000000"/>
        <rFont val="宋体"/>
        <charset val="134"/>
      </rPr>
      <t>套，智能性诱测报仪</t>
    </r>
    <r>
      <rPr>
        <sz val="12"/>
        <color rgb="FF000000"/>
        <rFont val="Times New Roman"/>
        <charset val="134"/>
      </rPr>
      <t>3</t>
    </r>
    <r>
      <rPr>
        <sz val="12"/>
        <color rgb="FF000000"/>
        <rFont val="宋体"/>
        <charset val="134"/>
      </rPr>
      <t>套，农作物病虫害实时监控设备</t>
    </r>
    <r>
      <rPr>
        <sz val="12"/>
        <color rgb="FF000000"/>
        <rFont val="Times New Roman"/>
        <charset val="134"/>
      </rPr>
      <t>3</t>
    </r>
    <r>
      <rPr>
        <sz val="12"/>
        <color rgb="FF000000"/>
        <rFont val="宋体"/>
        <charset val="134"/>
      </rPr>
      <t>套，土壤墒情监测站</t>
    </r>
    <r>
      <rPr>
        <sz val="12"/>
        <color rgb="FF000000"/>
        <rFont val="Times New Roman"/>
        <charset val="134"/>
      </rPr>
      <t>3</t>
    </r>
    <r>
      <rPr>
        <sz val="12"/>
        <color rgb="FF000000"/>
        <rFont val="宋体"/>
        <charset val="134"/>
      </rPr>
      <t>套，物联网气象站</t>
    </r>
    <r>
      <rPr>
        <sz val="12"/>
        <color rgb="FF000000"/>
        <rFont val="Times New Roman"/>
        <charset val="134"/>
      </rPr>
      <t>3</t>
    </r>
    <r>
      <rPr>
        <sz val="12"/>
        <color rgb="FF000000"/>
        <rFont val="宋体"/>
        <charset val="134"/>
      </rPr>
      <t>套。</t>
    </r>
  </si>
  <si>
    <r>
      <rPr>
        <sz val="12"/>
        <color rgb="FF000000"/>
        <rFont val="Times New Roman"/>
        <charset val="134"/>
      </rPr>
      <t>2026</t>
    </r>
    <r>
      <rPr>
        <sz val="12"/>
        <color rgb="FF000000"/>
        <rFont val="宋体"/>
        <charset val="134"/>
      </rPr>
      <t>年：对园区育秧大棚综合利用种植蔬菜等作物按</t>
    </r>
    <r>
      <rPr>
        <sz val="12"/>
        <color rgb="FF000000"/>
        <rFont val="Times New Roman"/>
        <charset val="134"/>
      </rPr>
      <t>1000</t>
    </r>
    <r>
      <rPr>
        <sz val="12"/>
        <color rgb="FF000000"/>
        <rFont val="宋体"/>
        <charset val="134"/>
      </rPr>
      <t>元</t>
    </r>
    <r>
      <rPr>
        <sz val="12"/>
        <color rgb="FF000000"/>
        <rFont val="Times New Roman"/>
        <charset val="134"/>
      </rPr>
      <t>/</t>
    </r>
    <r>
      <rPr>
        <sz val="12"/>
        <color rgb="FF000000"/>
        <rFont val="宋体"/>
        <charset val="134"/>
      </rPr>
      <t>亩给予奖补。</t>
    </r>
    <r>
      <rPr>
        <sz val="12"/>
        <color rgb="FF000000"/>
        <rFont val="Times New Roman"/>
        <charset val="134"/>
      </rPr>
      <t xml:space="preserve">
2027</t>
    </r>
    <r>
      <rPr>
        <sz val="12"/>
        <color rgb="FF000000"/>
        <rFont val="宋体"/>
        <charset val="134"/>
      </rPr>
      <t>年：对园区育秧大棚综合利用种植蔬菜等作物按</t>
    </r>
    <r>
      <rPr>
        <sz val="12"/>
        <color rgb="FF000000"/>
        <rFont val="Times New Roman"/>
        <charset val="134"/>
      </rPr>
      <t>1000</t>
    </r>
    <r>
      <rPr>
        <sz val="12"/>
        <color rgb="FF000000"/>
        <rFont val="宋体"/>
        <charset val="134"/>
      </rPr>
      <t>元</t>
    </r>
    <r>
      <rPr>
        <sz val="12"/>
        <color rgb="FF000000"/>
        <rFont val="Times New Roman"/>
        <charset val="134"/>
      </rPr>
      <t>/</t>
    </r>
    <r>
      <rPr>
        <sz val="12"/>
        <color rgb="FF000000"/>
        <rFont val="宋体"/>
        <charset val="134"/>
      </rPr>
      <t>亩给予奖补。</t>
    </r>
    <r>
      <rPr>
        <sz val="12"/>
        <color rgb="FF000000"/>
        <rFont val="Times New Roman"/>
        <charset val="134"/>
      </rPr>
      <t xml:space="preserve">
2028</t>
    </r>
    <r>
      <rPr>
        <sz val="12"/>
        <color rgb="FF000000"/>
        <rFont val="宋体"/>
        <charset val="134"/>
      </rPr>
      <t>年：对园区育秧大棚综合利用种植蔬菜等作物按</t>
    </r>
    <r>
      <rPr>
        <sz val="12"/>
        <color rgb="FF000000"/>
        <rFont val="Times New Roman"/>
        <charset val="134"/>
      </rPr>
      <t>1000</t>
    </r>
    <r>
      <rPr>
        <sz val="12"/>
        <color rgb="FF000000"/>
        <rFont val="宋体"/>
        <charset val="134"/>
      </rPr>
      <t>元</t>
    </r>
    <r>
      <rPr>
        <sz val="12"/>
        <color rgb="FF000000"/>
        <rFont val="Times New Roman"/>
        <charset val="134"/>
      </rPr>
      <t>/</t>
    </r>
    <r>
      <rPr>
        <sz val="12"/>
        <color rgb="FF000000"/>
        <rFont val="宋体"/>
        <charset val="134"/>
      </rPr>
      <t>亩给予奖补。</t>
    </r>
  </si>
  <si>
    <t>二</t>
  </si>
  <si>
    <t>产业融合工程</t>
  </si>
  <si>
    <r>
      <rPr>
        <sz val="12"/>
        <color rgb="FF000000"/>
        <rFont val="Times New Roman"/>
        <charset val="134"/>
      </rPr>
      <t>2027</t>
    </r>
    <r>
      <rPr>
        <sz val="12"/>
        <color rgb="FF000000"/>
        <rFont val="宋体"/>
        <charset val="134"/>
      </rPr>
      <t>年：配套建设产业路</t>
    </r>
    <r>
      <rPr>
        <sz val="12"/>
        <color rgb="FF000000"/>
        <rFont val="Times New Roman"/>
        <charset val="134"/>
      </rPr>
      <t>1.1</t>
    </r>
    <r>
      <rPr>
        <sz val="12"/>
        <color rgb="FF000000"/>
        <rFont val="宋体"/>
        <charset val="134"/>
      </rPr>
      <t>千米，晾晒坪</t>
    </r>
    <r>
      <rPr>
        <sz val="12"/>
        <color rgb="FF000000"/>
        <rFont val="Times New Roman"/>
        <charset val="134"/>
      </rPr>
      <t>500</t>
    </r>
    <r>
      <rPr>
        <sz val="12"/>
        <color rgb="FF000000"/>
        <rFont val="宋体"/>
        <charset val="134"/>
      </rPr>
      <t>平方米，给水管网</t>
    </r>
    <r>
      <rPr>
        <sz val="12"/>
        <color rgb="FF000000"/>
        <rFont val="Times New Roman"/>
        <charset val="134"/>
      </rPr>
      <t>2.2</t>
    </r>
    <r>
      <rPr>
        <sz val="12"/>
        <color rgb="FF000000"/>
        <rFont val="宋体"/>
        <charset val="134"/>
      </rPr>
      <t>千米，雨水管网</t>
    </r>
    <r>
      <rPr>
        <sz val="12"/>
        <color rgb="FF000000"/>
        <rFont val="Times New Roman"/>
        <charset val="134"/>
      </rPr>
      <t>2.2</t>
    </r>
    <r>
      <rPr>
        <sz val="12"/>
        <color rgb="FF000000"/>
        <rFont val="宋体"/>
        <charset val="134"/>
      </rPr>
      <t>千米，污水管网</t>
    </r>
    <r>
      <rPr>
        <sz val="12"/>
        <color rgb="FF000000"/>
        <rFont val="Times New Roman"/>
        <charset val="134"/>
      </rPr>
      <t>2.2</t>
    </r>
    <r>
      <rPr>
        <sz val="12"/>
        <color rgb="FF000000"/>
        <rFont val="宋体"/>
        <charset val="134"/>
      </rPr>
      <t>千米，污水处理设施</t>
    </r>
    <r>
      <rPr>
        <sz val="12"/>
        <color rgb="FF000000"/>
        <rFont val="Times New Roman"/>
        <charset val="134"/>
      </rPr>
      <t>1</t>
    </r>
    <r>
      <rPr>
        <sz val="12"/>
        <color rgb="FF000000"/>
        <rFont val="宋体"/>
        <charset val="134"/>
      </rPr>
      <t>套，电力管线</t>
    </r>
    <r>
      <rPr>
        <sz val="12"/>
        <color rgb="FF000000"/>
        <rFont val="Times New Roman"/>
        <charset val="134"/>
      </rPr>
      <t>1.5</t>
    </r>
    <r>
      <rPr>
        <sz val="12"/>
        <color rgb="FF000000"/>
        <rFont val="宋体"/>
        <charset val="134"/>
      </rPr>
      <t>千米配套电力变压器，通信管线</t>
    </r>
    <r>
      <rPr>
        <sz val="12"/>
        <color rgb="FF000000"/>
        <rFont val="Times New Roman"/>
        <charset val="134"/>
      </rPr>
      <t>2.2</t>
    </r>
    <r>
      <rPr>
        <sz val="12"/>
        <color rgb="FF000000"/>
        <rFont val="宋体"/>
        <charset val="134"/>
      </rPr>
      <t>千米，挡土墙</t>
    </r>
    <r>
      <rPr>
        <sz val="12"/>
        <color rgb="FF000000"/>
        <rFont val="Times New Roman"/>
        <charset val="134"/>
      </rPr>
      <t>600</t>
    </r>
    <r>
      <rPr>
        <sz val="12"/>
        <color rgb="FF000000"/>
        <rFont val="宋体"/>
        <charset val="134"/>
      </rPr>
      <t>米，项目区域场地平整、消防、绿化及亮化等相关基础设施。</t>
    </r>
  </si>
  <si>
    <t>粮食烘干及精深加工中心</t>
  </si>
  <si>
    <r>
      <rPr>
        <sz val="12"/>
        <color rgb="FF000000"/>
        <rFont val="Times New Roman"/>
        <charset val="134"/>
      </rPr>
      <t>2027</t>
    </r>
    <r>
      <rPr>
        <sz val="12"/>
        <color rgb="FF000000"/>
        <rFont val="宋体"/>
        <charset val="134"/>
      </rPr>
      <t>年：建设粮油成品冷链存储仓库</t>
    </r>
    <r>
      <rPr>
        <sz val="12"/>
        <color rgb="FF000000"/>
        <rFont val="Times New Roman"/>
        <charset val="134"/>
      </rPr>
      <t>7920</t>
    </r>
    <r>
      <rPr>
        <sz val="12"/>
        <color rgb="FF000000"/>
        <rFont val="宋体"/>
        <charset val="134"/>
      </rPr>
      <t>平方米、粮油存储转运车间</t>
    </r>
    <r>
      <rPr>
        <sz val="12"/>
        <color rgb="FF000000"/>
        <rFont val="Times New Roman"/>
        <charset val="134"/>
      </rPr>
      <t>1840</t>
    </r>
    <r>
      <rPr>
        <sz val="12"/>
        <color rgb="FF000000"/>
        <rFont val="宋体"/>
        <charset val="134"/>
      </rPr>
      <t>平方米、粮油加工车间</t>
    </r>
    <r>
      <rPr>
        <sz val="12"/>
        <color rgb="FF000000"/>
        <rFont val="Times New Roman"/>
        <charset val="134"/>
      </rPr>
      <t>6396</t>
    </r>
    <r>
      <rPr>
        <sz val="12"/>
        <color rgb="FF000000"/>
        <rFont val="宋体"/>
        <charset val="134"/>
      </rPr>
      <t>平方米、烘烤剥壳烘干车间</t>
    </r>
    <r>
      <rPr>
        <sz val="12"/>
        <color rgb="FF000000"/>
        <rFont val="Times New Roman"/>
        <charset val="134"/>
      </rPr>
      <t>6396</t>
    </r>
    <r>
      <rPr>
        <sz val="12"/>
        <color rgb="FF000000"/>
        <rFont val="宋体"/>
        <charset val="134"/>
      </rPr>
      <t>平方米、鲜果整体堆放车间</t>
    </r>
    <r>
      <rPr>
        <sz val="12"/>
        <color rgb="FF000000"/>
        <rFont val="Times New Roman"/>
        <charset val="134"/>
      </rPr>
      <t>7052</t>
    </r>
    <r>
      <rPr>
        <sz val="12"/>
        <color rgb="FF000000"/>
        <rFont val="宋体"/>
        <charset val="134"/>
      </rPr>
      <t>平方米、粮油大数据交易展示平台</t>
    </r>
    <r>
      <rPr>
        <sz val="12"/>
        <color rgb="FF000000"/>
        <rFont val="Times New Roman"/>
        <charset val="134"/>
      </rPr>
      <t>2300</t>
    </r>
    <r>
      <rPr>
        <sz val="12"/>
        <color rgb="FF000000"/>
        <rFont val="宋体"/>
        <charset val="134"/>
      </rPr>
      <t>平方米。</t>
    </r>
  </si>
  <si>
    <r>
      <rPr>
        <sz val="12"/>
        <color rgb="FF000000"/>
        <rFont val="Times New Roman"/>
        <charset val="134"/>
      </rPr>
      <t>2028</t>
    </r>
    <r>
      <rPr>
        <sz val="12"/>
        <color rgb="FF000000"/>
        <rFont val="宋体"/>
        <charset val="134"/>
      </rPr>
      <t>年：新建绿色低温平房仓</t>
    </r>
    <r>
      <rPr>
        <sz val="12"/>
        <color rgb="FF000000"/>
        <rFont val="Times New Roman"/>
        <charset val="134"/>
      </rPr>
      <t>2</t>
    </r>
    <r>
      <rPr>
        <sz val="12"/>
        <color rgb="FF000000"/>
        <rFont val="宋体"/>
        <charset val="134"/>
      </rPr>
      <t>座（仓容</t>
    </r>
    <r>
      <rPr>
        <sz val="12"/>
        <color rgb="FF000000"/>
        <rFont val="Times New Roman"/>
        <charset val="134"/>
      </rPr>
      <t>1</t>
    </r>
    <r>
      <rPr>
        <sz val="12"/>
        <color rgb="FF000000"/>
        <rFont val="宋体"/>
        <charset val="134"/>
      </rPr>
      <t>万吨稻谷）、</t>
    </r>
    <r>
      <rPr>
        <sz val="12"/>
        <color rgb="FF000000"/>
        <rFont val="Times New Roman"/>
        <charset val="134"/>
      </rPr>
      <t>1000</t>
    </r>
    <r>
      <rPr>
        <sz val="12"/>
        <color rgb="FF000000"/>
        <rFont val="宋体"/>
        <charset val="134"/>
      </rPr>
      <t>平方米加工车间</t>
    </r>
    <r>
      <rPr>
        <sz val="12"/>
        <color rgb="FF000000"/>
        <rFont val="Times New Roman"/>
        <charset val="134"/>
      </rPr>
      <t>1</t>
    </r>
    <r>
      <rPr>
        <sz val="12"/>
        <color rgb="FF000000"/>
        <rFont val="宋体"/>
        <charset val="134"/>
      </rPr>
      <t>座、</t>
    </r>
    <r>
      <rPr>
        <sz val="12"/>
        <color rgb="FF000000"/>
        <rFont val="Times New Roman"/>
        <charset val="134"/>
      </rPr>
      <t>6000</t>
    </r>
    <r>
      <rPr>
        <sz val="12"/>
        <color rgb="FF000000"/>
        <rFont val="宋体"/>
        <charset val="134"/>
      </rPr>
      <t>立方米恒温大米储存库</t>
    </r>
    <r>
      <rPr>
        <sz val="12"/>
        <color rgb="FF000000"/>
        <rFont val="Times New Roman"/>
        <charset val="134"/>
      </rPr>
      <t>1</t>
    </r>
    <r>
      <rPr>
        <sz val="12"/>
        <color rgb="FF000000"/>
        <rFont val="宋体"/>
        <charset val="134"/>
      </rPr>
      <t>座、日产</t>
    </r>
    <r>
      <rPr>
        <sz val="12"/>
        <color rgb="FF000000"/>
        <rFont val="Times New Roman"/>
        <charset val="134"/>
      </rPr>
      <t>300</t>
    </r>
    <r>
      <rPr>
        <sz val="12"/>
        <color rgb="FF000000"/>
        <rFont val="宋体"/>
        <charset val="134"/>
      </rPr>
      <t>吨精米生产一条</t>
    </r>
  </si>
  <si>
    <r>
      <rPr>
        <sz val="12"/>
        <color rgb="FF000000"/>
        <rFont val="Times New Roman"/>
        <charset val="134"/>
      </rPr>
      <t>2026</t>
    </r>
    <r>
      <rPr>
        <sz val="12"/>
        <color rgb="FF000000"/>
        <rFont val="宋体"/>
        <charset val="134"/>
      </rPr>
      <t>年：特色米业：建设</t>
    </r>
    <r>
      <rPr>
        <sz val="12"/>
        <color rgb="FF000000"/>
        <rFont val="Times New Roman"/>
        <charset val="134"/>
      </rPr>
      <t>1600</t>
    </r>
    <r>
      <rPr>
        <sz val="12"/>
        <color rgb="FF000000"/>
        <rFont val="宋体"/>
        <charset val="134"/>
      </rPr>
      <t>平方米的胚芽米、糙米和大米生产线：整条生产线由郴州粮油机械有限公司承建。设备含圆筒初清筛等一系列大米成套加工色选真空设备。</t>
    </r>
    <r>
      <rPr>
        <sz val="12"/>
        <color rgb="FF000000"/>
        <rFont val="Times New Roman"/>
        <charset val="134"/>
      </rPr>
      <t>1600</t>
    </r>
    <r>
      <rPr>
        <sz val="12"/>
        <color rgb="FF000000"/>
        <rFont val="宋体"/>
        <charset val="134"/>
      </rPr>
      <t>平方米厂房为</t>
    </r>
    <r>
      <rPr>
        <sz val="12"/>
        <color rgb="FF000000"/>
        <rFont val="Times New Roman"/>
        <charset val="134"/>
      </rPr>
      <t>13</t>
    </r>
    <r>
      <rPr>
        <sz val="12"/>
        <color rgb="FF000000"/>
        <rFont val="宋体"/>
        <charset val="134"/>
      </rPr>
      <t>米高钢架结构；建设</t>
    </r>
    <r>
      <rPr>
        <sz val="12"/>
        <color rgb="FF000000"/>
        <rFont val="Times New Roman"/>
        <charset val="134"/>
      </rPr>
      <t>100</t>
    </r>
    <r>
      <rPr>
        <sz val="12"/>
        <color rgb="FF000000"/>
        <rFont val="宋体"/>
        <charset val="134"/>
      </rPr>
      <t>平方米的砖混结构普通大米生产线 ：小型成套碾米机</t>
    </r>
    <r>
      <rPr>
        <sz val="12"/>
        <color rgb="FF000000"/>
        <rFont val="Times New Roman"/>
        <charset val="134"/>
      </rPr>
      <t>1</t>
    </r>
    <r>
      <rPr>
        <sz val="12"/>
        <color rgb="FF000000"/>
        <rFont val="宋体"/>
        <charset val="134"/>
      </rPr>
      <t>套，含色选机和打气泵；建设</t>
    </r>
    <r>
      <rPr>
        <sz val="12"/>
        <color rgb="FF000000"/>
        <rFont val="Times New Roman"/>
        <charset val="134"/>
      </rPr>
      <t>1</t>
    </r>
    <r>
      <rPr>
        <sz val="12"/>
        <color rgb="FF000000"/>
        <rFont val="宋体"/>
        <charset val="134"/>
      </rPr>
      <t>栋</t>
    </r>
    <r>
      <rPr>
        <sz val="12"/>
        <color rgb="FF000000"/>
        <rFont val="Times New Roman"/>
        <charset val="134"/>
      </rPr>
      <t>2</t>
    </r>
    <r>
      <rPr>
        <sz val="12"/>
        <color rgb="FF000000"/>
        <rFont val="宋体"/>
        <charset val="134"/>
      </rPr>
      <t>层</t>
    </r>
    <r>
      <rPr>
        <sz val="12"/>
        <color rgb="FF000000"/>
        <rFont val="Times New Roman"/>
        <charset val="134"/>
      </rPr>
      <t>400</t>
    </r>
    <r>
      <rPr>
        <sz val="12"/>
        <color rgb="FF000000"/>
        <rFont val="宋体"/>
        <charset val="134"/>
      </rPr>
      <t>平方米检验检测室，含大米和稻谷检测成套设备；建设</t>
    </r>
    <r>
      <rPr>
        <sz val="12"/>
        <color rgb="FF000000"/>
        <rFont val="Times New Roman"/>
        <charset val="134"/>
      </rPr>
      <t>1000</t>
    </r>
    <r>
      <rPr>
        <sz val="12"/>
        <color rgb="FF000000"/>
        <rFont val="宋体"/>
        <charset val="134"/>
      </rPr>
      <t>吨原粮存储钢板仓，含原粮进粮和出粮提升输送设备；购置 叉车和铲车各</t>
    </r>
    <r>
      <rPr>
        <sz val="12"/>
        <color rgb="FF000000"/>
        <rFont val="Times New Roman"/>
        <charset val="134"/>
      </rPr>
      <t>1</t>
    </r>
    <r>
      <rPr>
        <sz val="12"/>
        <color rgb="FF000000"/>
        <rFont val="宋体"/>
        <charset val="134"/>
      </rPr>
      <t>台。鑫穗龙米业：购置超级</t>
    </r>
    <r>
      <rPr>
        <sz val="12"/>
        <color rgb="FF000000"/>
        <rFont val="Times New Roman"/>
        <charset val="134"/>
      </rPr>
      <t>AI</t>
    </r>
    <r>
      <rPr>
        <sz val="12"/>
        <color rgb="FF000000"/>
        <rFont val="宋体"/>
        <charset val="134"/>
      </rPr>
      <t>智能出库选色选一套，</t>
    </r>
    <r>
      <rPr>
        <sz val="12"/>
        <color rgb="FF000000"/>
        <rFont val="Times New Roman"/>
        <charset val="134"/>
      </rPr>
      <t>800</t>
    </r>
    <r>
      <rPr>
        <sz val="12"/>
        <color rgb="FF000000"/>
        <rFont val="宋体"/>
        <charset val="134"/>
      </rPr>
      <t>立方恒温库</t>
    </r>
    <r>
      <rPr>
        <sz val="12"/>
        <color rgb="FF000000"/>
        <rFont val="Times New Roman"/>
        <charset val="134"/>
      </rPr>
      <t>1</t>
    </r>
    <r>
      <rPr>
        <sz val="12"/>
        <color rgb="FF000000"/>
        <rFont val="宋体"/>
        <charset val="134"/>
      </rPr>
      <t>座，</t>
    </r>
    <r>
      <rPr>
        <sz val="12"/>
        <color rgb="FF000000"/>
        <rFont val="Times New Roman"/>
        <charset val="134"/>
      </rPr>
      <t>600</t>
    </r>
    <r>
      <rPr>
        <sz val="12"/>
        <color rgb="FF000000"/>
        <rFont val="宋体"/>
        <charset val="134"/>
      </rPr>
      <t>立方恒温库</t>
    </r>
    <r>
      <rPr>
        <sz val="12"/>
        <color rgb="FF000000"/>
        <rFont val="Times New Roman"/>
        <charset val="134"/>
      </rPr>
      <t>1</t>
    </r>
    <r>
      <rPr>
        <sz val="12"/>
        <color rgb="FF000000"/>
        <rFont val="宋体"/>
        <charset val="134"/>
      </rPr>
      <t>座，</t>
    </r>
    <r>
      <rPr>
        <sz val="12"/>
        <color rgb="FF000000"/>
        <rFont val="Times New Roman"/>
        <charset val="134"/>
      </rPr>
      <t>200</t>
    </r>
    <r>
      <rPr>
        <sz val="12"/>
        <color rgb="FF000000"/>
        <rFont val="宋体"/>
        <charset val="134"/>
      </rPr>
      <t>平方钢结构厂房</t>
    </r>
    <r>
      <rPr>
        <sz val="12"/>
        <color rgb="FF000000"/>
        <rFont val="Times New Roman"/>
        <charset val="134"/>
      </rPr>
      <t>1</t>
    </r>
    <r>
      <rPr>
        <sz val="12"/>
        <color rgb="FF000000"/>
        <rFont val="宋体"/>
        <charset val="134"/>
      </rPr>
      <t>栋，</t>
    </r>
    <r>
      <rPr>
        <sz val="12"/>
        <color rgb="FF000000"/>
        <rFont val="Times New Roman"/>
        <charset val="134"/>
      </rPr>
      <t>120</t>
    </r>
    <r>
      <rPr>
        <sz val="12"/>
        <color rgb="FF000000"/>
        <rFont val="宋体"/>
        <charset val="134"/>
      </rPr>
      <t>吨大米生产线除尘系统升级改造，</t>
    </r>
    <r>
      <rPr>
        <sz val="12"/>
        <color rgb="FF000000"/>
        <rFont val="Times New Roman"/>
        <charset val="134"/>
      </rPr>
      <t>150</t>
    </r>
    <r>
      <rPr>
        <sz val="12"/>
        <color rgb="FF000000"/>
        <rFont val="宋体"/>
        <charset val="134"/>
      </rPr>
      <t>吨</t>
    </r>
    <r>
      <rPr>
        <sz val="12"/>
        <color rgb="FF000000"/>
        <rFont val="Times New Roman"/>
        <charset val="134"/>
      </rPr>
      <t>/</t>
    </r>
    <r>
      <rPr>
        <sz val="12"/>
        <color rgb="FF000000"/>
        <rFont val="宋体"/>
        <charset val="134"/>
      </rPr>
      <t>批次稻谷烘干生产线配套辅助，新建</t>
    </r>
    <r>
      <rPr>
        <sz val="12"/>
        <color rgb="FF000000"/>
        <rFont val="Times New Roman"/>
        <charset val="134"/>
      </rPr>
      <t>200</t>
    </r>
    <r>
      <rPr>
        <sz val="12"/>
        <color rgb="FF000000"/>
        <rFont val="宋体"/>
        <charset val="134"/>
      </rPr>
      <t>平方米除尘房一栋，新建</t>
    </r>
    <r>
      <rPr>
        <sz val="12"/>
        <color rgb="FF000000"/>
        <rFont val="Times New Roman"/>
        <charset val="134"/>
      </rPr>
      <t>120</t>
    </r>
    <r>
      <rPr>
        <sz val="12"/>
        <color rgb="FF000000"/>
        <rFont val="宋体"/>
        <charset val="134"/>
      </rPr>
      <t xml:space="preserve">平方米附产品车间棚，全智能立柱式码垛生产线一条，固定式粮食扦样机；三鹏食品：建成 </t>
    </r>
    <r>
      <rPr>
        <sz val="12"/>
        <color rgb="FF000000"/>
        <rFont val="Times New Roman"/>
        <charset val="134"/>
      </rPr>
      <t>2040</t>
    </r>
    <r>
      <rPr>
        <sz val="12"/>
        <color rgb="FF000000"/>
        <rFont val="宋体"/>
        <charset val="134"/>
      </rPr>
      <t>㎡标准化仓储间、智能化米粉产线及仓储数字化管控系统等。</t>
    </r>
    <r>
      <rPr>
        <sz val="12"/>
        <color rgb="FF000000"/>
        <rFont val="Times New Roman"/>
        <charset val="134"/>
      </rPr>
      <t xml:space="preserve">
2027</t>
    </r>
    <r>
      <rPr>
        <sz val="12"/>
        <color rgb="FF000000"/>
        <rFont val="宋体"/>
        <charset val="134"/>
      </rPr>
      <t>年：金浩：原有的</t>
    </r>
    <r>
      <rPr>
        <sz val="12"/>
        <color rgb="FF000000"/>
        <rFont val="Times New Roman"/>
        <charset val="134"/>
      </rPr>
      <t>16</t>
    </r>
    <r>
      <rPr>
        <sz val="12"/>
        <color rgb="FF000000"/>
        <rFont val="宋体"/>
        <charset val="134"/>
      </rPr>
      <t>头传统旋转计量灌装生产线，整体升级改造为智能称重灌旋一体化生产线，将原有的</t>
    </r>
    <r>
      <rPr>
        <sz val="12"/>
        <color rgb="FF000000"/>
        <rFont val="Times New Roman"/>
        <charset val="134"/>
      </rPr>
      <t>24</t>
    </r>
    <r>
      <rPr>
        <sz val="12"/>
        <color rgb="FF000000"/>
        <rFont val="宋体"/>
        <charset val="134"/>
      </rPr>
      <t>头传统旋转计量灌装生产线，整体升级改造为智能称重灌旋一体化生产线。三鹏食品：新建</t>
    </r>
    <r>
      <rPr>
        <sz val="12"/>
        <color rgb="FF000000"/>
        <rFont val="Times New Roman"/>
        <charset val="134"/>
      </rPr>
      <t xml:space="preserve"> 3120</t>
    </r>
    <r>
      <rPr>
        <sz val="12"/>
        <color rgb="FF000000"/>
        <rFont val="宋体"/>
        <charset val="134"/>
      </rPr>
      <t>㎡数字化厂房、</t>
    </r>
    <r>
      <rPr>
        <sz val="12"/>
        <color rgb="FF000000"/>
        <rFont val="Times New Roman"/>
        <charset val="134"/>
      </rPr>
      <t>800</t>
    </r>
    <r>
      <rPr>
        <sz val="12"/>
        <color rgb="FF000000"/>
        <rFont val="宋体"/>
        <charset val="134"/>
      </rPr>
      <t>㎡科创楼，搭建车间全流程数字化系统，完善水电消防配套，完成实训展厅、电商直播间等收尾配套。</t>
    </r>
  </si>
  <si>
    <r>
      <rPr>
        <sz val="12"/>
        <color rgb="FFFF0000"/>
        <rFont val="Times New Roman"/>
        <charset val="134"/>
      </rPr>
      <t>2026</t>
    </r>
    <r>
      <rPr>
        <sz val="12"/>
        <color rgb="FFFF0000"/>
        <rFont val="宋体"/>
        <charset val="134"/>
      </rPr>
      <t>年：购买云仓</t>
    </r>
    <r>
      <rPr>
        <sz val="12"/>
        <color rgb="FFFF0000"/>
        <rFont val="Times New Roman"/>
        <charset val="134"/>
      </rPr>
      <t>WMS/TMS</t>
    </r>
    <r>
      <rPr>
        <sz val="12"/>
        <color rgb="FFFF0000"/>
        <rFont val="宋体"/>
        <charset val="134"/>
      </rPr>
      <t>软件系统</t>
    </r>
    <r>
      <rPr>
        <sz val="12"/>
        <color rgb="FFFF0000"/>
        <rFont val="Times New Roman"/>
        <charset val="134"/>
      </rPr>
      <t>1</t>
    </r>
    <r>
      <rPr>
        <sz val="12"/>
        <color rgb="FFFF0000"/>
        <rFont val="宋体"/>
        <charset val="134"/>
      </rPr>
      <t>套、智慧仓储及库区设施、仓储作业设备、监控中心设备</t>
    </r>
    <r>
      <rPr>
        <sz val="12"/>
        <color rgb="FFFF0000"/>
        <rFont val="Times New Roman"/>
        <charset val="134"/>
      </rPr>
      <t>1</t>
    </r>
    <r>
      <rPr>
        <sz val="12"/>
        <color rgb="FFFF0000"/>
        <rFont val="宋体"/>
        <charset val="134"/>
      </rPr>
      <t>套、温湿度通风调控设备</t>
    </r>
    <r>
      <rPr>
        <sz val="12"/>
        <color rgb="FFFF0000"/>
        <rFont val="Times New Roman"/>
        <charset val="134"/>
      </rPr>
      <t>1</t>
    </r>
    <r>
      <rPr>
        <sz val="12"/>
        <color rgb="FFFF0000"/>
        <rFont val="宋体"/>
        <charset val="134"/>
      </rPr>
      <t>套、专业直播及运营设备</t>
    </r>
    <r>
      <rPr>
        <sz val="12"/>
        <color rgb="FFFF0000"/>
        <rFont val="Times New Roman"/>
        <charset val="134"/>
      </rPr>
      <t>1</t>
    </r>
    <r>
      <rPr>
        <sz val="12"/>
        <color rgb="FFFF0000"/>
        <rFont val="宋体"/>
        <charset val="134"/>
      </rPr>
      <t>套、电商办公及硬件设备</t>
    </r>
    <r>
      <rPr>
        <sz val="12"/>
        <color rgb="FFFF0000"/>
        <rFont val="Times New Roman"/>
        <charset val="134"/>
      </rPr>
      <t>1</t>
    </r>
    <r>
      <rPr>
        <sz val="12"/>
        <color rgb="FFFF0000"/>
        <rFont val="宋体"/>
        <charset val="134"/>
      </rPr>
      <t>批、品牌包装及包装设备</t>
    </r>
    <r>
      <rPr>
        <sz val="12"/>
        <color rgb="FFFF0000"/>
        <rFont val="Times New Roman"/>
        <charset val="134"/>
      </rPr>
      <t>1</t>
    </r>
    <r>
      <rPr>
        <sz val="12"/>
        <color rgb="FFFF0000"/>
        <rFont val="宋体"/>
        <charset val="134"/>
      </rPr>
      <t>批、仓储智能管控设备</t>
    </r>
    <r>
      <rPr>
        <sz val="12"/>
        <color rgb="FFFF0000"/>
        <rFont val="Times New Roman"/>
        <charset val="134"/>
      </rPr>
      <t>1</t>
    </r>
    <r>
      <rPr>
        <sz val="12"/>
        <color rgb="FFFF0000"/>
        <rFont val="宋体"/>
        <charset val="134"/>
      </rPr>
      <t>批。</t>
    </r>
  </si>
  <si>
    <t>三</t>
  </si>
  <si>
    <t>科技创新工程</t>
  </si>
  <si>
    <r>
      <rPr>
        <sz val="12"/>
        <color theme="1"/>
        <rFont val="Times New Roman"/>
        <charset val="134"/>
      </rPr>
      <t>2026</t>
    </r>
    <r>
      <rPr>
        <sz val="12"/>
        <color theme="1"/>
        <rFont val="宋体"/>
        <charset val="134"/>
      </rPr>
      <t>年：支持院士创新团队开展“双季稻</t>
    </r>
    <r>
      <rPr>
        <sz val="12"/>
        <color theme="1"/>
        <rFont val="Times New Roman"/>
        <charset val="134"/>
      </rPr>
      <t>+</t>
    </r>
    <r>
      <rPr>
        <sz val="12"/>
        <color theme="1"/>
        <rFont val="宋体"/>
        <charset val="134"/>
      </rPr>
      <t>”复合种养模式示范、低镉新品种试验、水稻新品种展示示范，构建“产学研用”现代农业支撑体系。对获得省级以上研发平台、专家工作站、科技小院给予奖补。</t>
    </r>
    <r>
      <rPr>
        <sz val="12"/>
        <color theme="1"/>
        <rFont val="Times New Roman"/>
        <charset val="134"/>
      </rPr>
      <t xml:space="preserve">
2027</t>
    </r>
    <r>
      <rPr>
        <sz val="12"/>
        <color theme="1"/>
        <rFont val="宋体"/>
        <charset val="134"/>
      </rPr>
      <t>年：支持院士创新团队开展</t>
    </r>
    <r>
      <rPr>
        <sz val="12"/>
        <color theme="1"/>
        <rFont val="Times New Roman"/>
        <charset val="134"/>
      </rPr>
      <t>“</t>
    </r>
    <r>
      <rPr>
        <sz val="12"/>
        <color theme="1"/>
        <rFont val="宋体"/>
        <charset val="134"/>
      </rPr>
      <t>双季稻</t>
    </r>
    <r>
      <rPr>
        <sz val="12"/>
        <color theme="1"/>
        <rFont val="Times New Roman"/>
        <charset val="134"/>
      </rPr>
      <t>+”</t>
    </r>
    <r>
      <rPr>
        <sz val="12"/>
        <color theme="1"/>
        <rFont val="宋体"/>
        <charset val="134"/>
      </rPr>
      <t>复合种养模式示范、低镉新品种试验、水稻新品种展示示范，构建</t>
    </r>
    <r>
      <rPr>
        <sz val="12"/>
        <color theme="1"/>
        <rFont val="Times New Roman"/>
        <charset val="134"/>
      </rPr>
      <t>“</t>
    </r>
    <r>
      <rPr>
        <sz val="12"/>
        <color theme="1"/>
        <rFont val="宋体"/>
        <charset val="134"/>
      </rPr>
      <t>产学研用</t>
    </r>
    <r>
      <rPr>
        <sz val="12"/>
        <color theme="1"/>
        <rFont val="Times New Roman"/>
        <charset val="134"/>
      </rPr>
      <t>”</t>
    </r>
    <r>
      <rPr>
        <sz val="12"/>
        <color theme="1"/>
        <rFont val="宋体"/>
        <charset val="134"/>
      </rPr>
      <t>现代农业支撑体系。对获得省级以上研发平台、专家工作站、科技小院给予奖补。</t>
    </r>
    <r>
      <rPr>
        <sz val="12"/>
        <color theme="1"/>
        <rFont val="Times New Roman"/>
        <charset val="134"/>
      </rPr>
      <t xml:space="preserve">
2028</t>
    </r>
    <r>
      <rPr>
        <sz val="12"/>
        <color theme="1"/>
        <rFont val="宋体"/>
        <charset val="134"/>
      </rPr>
      <t>年：支持院士创新团队开展</t>
    </r>
    <r>
      <rPr>
        <sz val="12"/>
        <color theme="1"/>
        <rFont val="Times New Roman"/>
        <charset val="134"/>
      </rPr>
      <t>“</t>
    </r>
    <r>
      <rPr>
        <sz val="12"/>
        <color theme="1"/>
        <rFont val="宋体"/>
        <charset val="134"/>
      </rPr>
      <t>双季稻</t>
    </r>
    <r>
      <rPr>
        <sz val="12"/>
        <color theme="1"/>
        <rFont val="Times New Roman"/>
        <charset val="134"/>
      </rPr>
      <t>+”</t>
    </r>
    <r>
      <rPr>
        <sz val="12"/>
        <color theme="1"/>
        <rFont val="宋体"/>
        <charset val="134"/>
      </rPr>
      <t>复合种养模式示范、低镉新品种试验、水稻新品种展示示范，构建</t>
    </r>
    <r>
      <rPr>
        <sz val="12"/>
        <color theme="1"/>
        <rFont val="Times New Roman"/>
        <charset val="134"/>
      </rPr>
      <t>“</t>
    </r>
    <r>
      <rPr>
        <sz val="12"/>
        <color theme="1"/>
        <rFont val="宋体"/>
        <charset val="134"/>
      </rPr>
      <t>产学研用</t>
    </r>
    <r>
      <rPr>
        <sz val="12"/>
        <color theme="1"/>
        <rFont val="Times New Roman"/>
        <charset val="134"/>
      </rPr>
      <t>”</t>
    </r>
    <r>
      <rPr>
        <sz val="12"/>
        <color theme="1"/>
        <rFont val="宋体"/>
        <charset val="134"/>
      </rPr>
      <t>现代农业支撑体系。对获得省级以上研发平台、专家工作站、科技小院给予奖补。</t>
    </r>
  </si>
  <si>
    <t>名优新品种、新机具推广项目</t>
  </si>
  <si>
    <r>
      <rPr>
        <sz val="12"/>
        <color theme="1"/>
        <rFont val="Times New Roman"/>
        <charset val="134"/>
      </rPr>
      <t>2026</t>
    </r>
    <r>
      <rPr>
        <sz val="12"/>
        <color theme="1"/>
        <rFont val="宋体"/>
        <charset val="134"/>
      </rPr>
      <t>年：购置秧苗播种附属设备（稻种脱水机</t>
    </r>
    <r>
      <rPr>
        <sz val="12"/>
        <color theme="1"/>
        <rFont val="Times New Roman"/>
        <charset val="134"/>
      </rPr>
      <t>1</t>
    </r>
    <r>
      <rPr>
        <sz val="12"/>
        <color theme="1"/>
        <rFont val="宋体"/>
        <charset val="134"/>
      </rPr>
      <t>台、供盘机</t>
    </r>
    <r>
      <rPr>
        <sz val="12"/>
        <color theme="1"/>
        <rFont val="Times New Roman"/>
        <charset val="134"/>
      </rPr>
      <t>1</t>
    </r>
    <r>
      <rPr>
        <sz val="12"/>
        <color theme="1"/>
        <rFont val="宋体"/>
        <charset val="134"/>
      </rPr>
      <t>台、叠盘机</t>
    </r>
    <r>
      <rPr>
        <sz val="12"/>
        <color theme="1"/>
        <rFont val="Times New Roman"/>
        <charset val="134"/>
      </rPr>
      <t>1</t>
    </r>
    <r>
      <rPr>
        <sz val="12"/>
        <color theme="1"/>
        <rFont val="宋体"/>
        <charset val="134"/>
      </rPr>
      <t>台、供种上土机</t>
    </r>
    <r>
      <rPr>
        <sz val="12"/>
        <color theme="1"/>
        <rFont val="Times New Roman"/>
        <charset val="134"/>
      </rPr>
      <t>1</t>
    </r>
    <r>
      <rPr>
        <sz val="12"/>
        <color theme="1"/>
        <rFont val="宋体"/>
        <charset val="134"/>
      </rPr>
      <t>台、粉碎机</t>
    </r>
    <r>
      <rPr>
        <sz val="12"/>
        <color theme="1"/>
        <rFont val="Times New Roman"/>
        <charset val="134"/>
      </rPr>
      <t>1</t>
    </r>
    <r>
      <rPr>
        <sz val="12"/>
        <color theme="1"/>
        <rFont val="宋体"/>
        <charset val="134"/>
      </rPr>
      <t>台、叉车</t>
    </r>
    <r>
      <rPr>
        <sz val="12"/>
        <color theme="1"/>
        <rFont val="Times New Roman"/>
        <charset val="134"/>
      </rPr>
      <t>1</t>
    </r>
    <r>
      <rPr>
        <sz val="12"/>
        <color theme="1"/>
        <rFont val="宋体"/>
        <charset val="134"/>
      </rPr>
      <t>台、铲车</t>
    </r>
    <r>
      <rPr>
        <sz val="12"/>
        <color theme="1"/>
        <rFont val="Times New Roman"/>
        <charset val="134"/>
      </rPr>
      <t>1</t>
    </r>
    <r>
      <rPr>
        <sz val="12"/>
        <color theme="1"/>
        <rFont val="宋体"/>
        <charset val="134"/>
      </rPr>
      <t>台、机插秧硬盘</t>
    </r>
    <r>
      <rPr>
        <sz val="12"/>
        <color theme="1"/>
        <rFont val="Times New Roman"/>
        <charset val="134"/>
      </rPr>
      <t>10</t>
    </r>
    <r>
      <rPr>
        <sz val="12"/>
        <color theme="1"/>
        <rFont val="宋体"/>
        <charset val="134"/>
      </rPr>
      <t>万张、托盘</t>
    </r>
    <r>
      <rPr>
        <sz val="12"/>
        <color theme="1"/>
        <rFont val="Times New Roman"/>
        <charset val="134"/>
      </rPr>
      <t>200</t>
    </r>
    <r>
      <rPr>
        <sz val="12"/>
        <color theme="1"/>
        <rFont val="宋体"/>
        <charset val="134"/>
      </rPr>
      <t>个、暗化催芽室</t>
    </r>
    <r>
      <rPr>
        <sz val="12"/>
        <color theme="1"/>
        <rFont val="Times New Roman"/>
        <charset val="134"/>
      </rPr>
      <t>60</t>
    </r>
    <r>
      <rPr>
        <sz val="12"/>
        <color theme="1"/>
        <rFont val="宋体"/>
        <charset val="134"/>
      </rPr>
      <t>平方米）；对</t>
    </r>
    <r>
      <rPr>
        <sz val="12"/>
        <color theme="1"/>
        <rFont val="Times New Roman"/>
        <charset val="134"/>
      </rPr>
      <t>23016</t>
    </r>
    <r>
      <rPr>
        <sz val="12"/>
        <color theme="1"/>
        <rFont val="宋体"/>
        <charset val="134"/>
      </rPr>
      <t>平方米标准钢结构大棚及附属设施提质改造（加装重锤风机</t>
    </r>
    <r>
      <rPr>
        <sz val="12"/>
        <color theme="1"/>
        <rFont val="Times New Roman"/>
        <charset val="134"/>
      </rPr>
      <t>55</t>
    </r>
    <r>
      <rPr>
        <sz val="12"/>
        <color theme="1"/>
        <rFont val="宋体"/>
        <charset val="134"/>
      </rPr>
      <t>台、爬升器</t>
    </r>
    <r>
      <rPr>
        <sz val="12"/>
        <color theme="1"/>
        <rFont val="Times New Roman"/>
        <charset val="134"/>
      </rPr>
      <t>4</t>
    </r>
    <r>
      <rPr>
        <sz val="12"/>
        <color theme="1"/>
        <rFont val="宋体"/>
        <charset val="134"/>
      </rPr>
      <t>个、卷膜器</t>
    </r>
    <r>
      <rPr>
        <sz val="12"/>
        <color theme="1"/>
        <rFont val="Times New Roman"/>
        <charset val="134"/>
      </rPr>
      <t>35</t>
    </r>
    <r>
      <rPr>
        <sz val="12"/>
        <color theme="1"/>
        <rFont val="宋体"/>
        <charset val="134"/>
      </rPr>
      <t>台、防虫网</t>
    </r>
    <r>
      <rPr>
        <sz val="12"/>
        <color theme="1"/>
        <rFont val="Times New Roman"/>
        <charset val="134"/>
      </rPr>
      <t>3550</t>
    </r>
    <r>
      <rPr>
        <sz val="12"/>
        <color theme="1"/>
        <rFont val="宋体"/>
        <charset val="134"/>
      </rPr>
      <t>米、进口</t>
    </r>
    <r>
      <rPr>
        <sz val="12"/>
        <color theme="1"/>
        <rFont val="Times New Roman"/>
        <charset val="134"/>
      </rPr>
      <t>15</t>
    </r>
    <r>
      <rPr>
        <sz val="12"/>
        <color theme="1"/>
        <rFont val="宋体"/>
        <charset val="134"/>
      </rPr>
      <t>丝</t>
    </r>
    <r>
      <rPr>
        <sz val="12"/>
        <color theme="1"/>
        <rFont val="Times New Roman"/>
        <charset val="134"/>
      </rPr>
      <t>PEP</t>
    </r>
    <r>
      <rPr>
        <sz val="12"/>
        <color theme="1"/>
        <rFont val="宋体"/>
        <charset val="134"/>
      </rPr>
      <t>利得膜</t>
    </r>
    <r>
      <rPr>
        <sz val="12"/>
        <color theme="1"/>
        <rFont val="Times New Roman"/>
        <charset val="134"/>
      </rPr>
      <t>20000</t>
    </r>
    <r>
      <rPr>
        <sz val="12"/>
        <color theme="1"/>
        <rFont val="宋体"/>
        <charset val="134"/>
      </rPr>
      <t>平方米、以及配套改造横梁、立柱、卡槽、卡簧、引线簧、卷膜管、伸缩杆、配电系统</t>
    </r>
    <r>
      <rPr>
        <sz val="12"/>
        <color theme="1"/>
        <rFont val="Times New Roman"/>
        <charset val="134"/>
      </rPr>
      <t>1</t>
    </r>
    <r>
      <rPr>
        <sz val="12"/>
        <color theme="1"/>
        <rFont val="宋体"/>
        <charset val="134"/>
      </rPr>
      <t>套。加装</t>
    </r>
    <r>
      <rPr>
        <sz val="12"/>
        <color theme="1"/>
        <rFont val="Times New Roman"/>
        <charset val="134"/>
      </rPr>
      <t>HI</t>
    </r>
    <r>
      <rPr>
        <sz val="12"/>
        <color theme="1"/>
        <rFont val="宋体"/>
        <charset val="134"/>
      </rPr>
      <t>３０６系列智能水肥一体机、</t>
    </r>
    <r>
      <rPr>
        <sz val="12"/>
        <color theme="1"/>
        <rFont val="Times New Roman"/>
        <charset val="134"/>
      </rPr>
      <t>500L</t>
    </r>
    <r>
      <rPr>
        <sz val="12"/>
        <color theme="1"/>
        <rFont val="宋体"/>
        <charset val="134"/>
      </rPr>
      <t>锥体矮款牛筋桶</t>
    </r>
    <r>
      <rPr>
        <sz val="12"/>
        <color theme="1"/>
        <rFont val="Times New Roman"/>
        <charset val="134"/>
      </rPr>
      <t>3</t>
    </r>
    <r>
      <rPr>
        <sz val="12"/>
        <color theme="1"/>
        <rFont val="宋体"/>
        <charset val="134"/>
      </rPr>
      <t>个、</t>
    </r>
    <r>
      <rPr>
        <sz val="12"/>
        <color theme="1"/>
        <rFont val="Times New Roman"/>
        <charset val="134"/>
      </rPr>
      <t>1KW</t>
    </r>
    <r>
      <rPr>
        <sz val="12"/>
        <color theme="1"/>
        <rFont val="宋体"/>
        <charset val="134"/>
      </rPr>
      <t>搅拌机</t>
    </r>
    <r>
      <rPr>
        <sz val="12"/>
        <color theme="1"/>
        <rFont val="Times New Roman"/>
        <charset val="134"/>
      </rPr>
      <t>3</t>
    </r>
    <r>
      <rPr>
        <sz val="12"/>
        <color theme="1"/>
        <rFont val="宋体"/>
        <charset val="134"/>
      </rPr>
      <t>台及配件、</t>
    </r>
    <r>
      <rPr>
        <sz val="12"/>
        <color theme="1"/>
        <rFont val="Times New Roman"/>
        <charset val="134"/>
      </rPr>
      <t>380V 1KW</t>
    </r>
    <r>
      <rPr>
        <sz val="12"/>
        <color theme="1"/>
        <rFont val="宋体"/>
        <charset val="134"/>
      </rPr>
      <t>立式管道离心泵、</t>
    </r>
    <r>
      <rPr>
        <sz val="12"/>
        <color theme="1"/>
        <rFont val="Times New Roman"/>
        <charset val="134"/>
      </rPr>
      <t>36</t>
    </r>
    <r>
      <rPr>
        <sz val="12"/>
        <color theme="1"/>
        <rFont val="宋体"/>
        <charset val="134"/>
      </rPr>
      <t>寸自动反冲洗沙石过滤器、</t>
    </r>
    <r>
      <rPr>
        <sz val="12"/>
        <color theme="1"/>
        <rFont val="Times New Roman"/>
        <charset val="134"/>
      </rPr>
      <t>4</t>
    </r>
    <r>
      <rPr>
        <sz val="12"/>
        <color theme="1"/>
        <rFont val="宋体"/>
        <charset val="134"/>
      </rPr>
      <t>组手动反冲洗叠片过滤器及恒压控制柜</t>
    </r>
    <r>
      <rPr>
        <sz val="12"/>
        <color theme="1"/>
        <rFont val="Times New Roman"/>
        <charset val="134"/>
      </rPr>
      <t>1</t>
    </r>
    <r>
      <rPr>
        <sz val="12"/>
        <color theme="1"/>
        <rFont val="宋体"/>
        <charset val="134"/>
      </rPr>
      <t>台、</t>
    </r>
    <r>
      <rPr>
        <sz val="12"/>
        <color theme="1"/>
        <rFont val="Times New Roman"/>
        <charset val="134"/>
      </rPr>
      <t>23016</t>
    </r>
    <r>
      <rPr>
        <sz val="12"/>
        <color theme="1"/>
        <rFont val="宋体"/>
        <charset val="134"/>
      </rPr>
      <t>平方米智能滴灌系统以及泵房管件、智能网关</t>
    </r>
    <r>
      <rPr>
        <sz val="12"/>
        <color theme="1"/>
        <rFont val="Times New Roman"/>
        <charset val="134"/>
      </rPr>
      <t>1</t>
    </r>
    <r>
      <rPr>
        <sz val="12"/>
        <color theme="1"/>
        <rFont val="宋体"/>
        <charset val="134"/>
      </rPr>
      <t>套、</t>
    </r>
    <r>
      <rPr>
        <sz val="12"/>
        <color theme="1"/>
        <rFont val="Times New Roman"/>
        <charset val="134"/>
      </rPr>
      <t>DN100</t>
    </r>
    <r>
      <rPr>
        <sz val="12"/>
        <color theme="1"/>
        <rFont val="宋体"/>
        <charset val="134"/>
      </rPr>
      <t>电动闸阀</t>
    </r>
    <r>
      <rPr>
        <sz val="12"/>
        <color theme="1"/>
        <rFont val="Times New Roman"/>
        <charset val="134"/>
      </rPr>
      <t>24</t>
    </r>
    <r>
      <rPr>
        <sz val="12"/>
        <color theme="1"/>
        <rFont val="宋体"/>
        <charset val="134"/>
      </rPr>
      <t>套、主管网</t>
    </r>
    <r>
      <rPr>
        <sz val="12"/>
        <color theme="1"/>
        <rFont val="Times New Roman"/>
        <charset val="134"/>
      </rPr>
      <t>28.6</t>
    </r>
    <r>
      <rPr>
        <sz val="12"/>
        <color theme="1"/>
        <rFont val="宋体"/>
        <charset val="134"/>
      </rPr>
      <t>米、电子屏</t>
    </r>
    <r>
      <rPr>
        <sz val="12"/>
        <color theme="1"/>
        <rFont val="Times New Roman"/>
        <charset val="134"/>
      </rPr>
      <t>5</t>
    </r>
    <r>
      <rPr>
        <sz val="12"/>
        <color theme="1"/>
        <rFont val="宋体"/>
        <charset val="134"/>
      </rPr>
      <t>套</t>
    </r>
    <r>
      <rPr>
        <sz val="12"/>
        <color theme="1"/>
        <rFont val="Times New Roman"/>
        <charset val="134"/>
      </rPr>
      <t>(</t>
    </r>
    <r>
      <rPr>
        <sz val="12"/>
        <color theme="1"/>
        <rFont val="宋体"/>
        <charset val="134"/>
      </rPr>
      <t>显示温度、湿度、</t>
    </r>
    <r>
      <rPr>
        <sz val="12"/>
        <color theme="1"/>
        <rFont val="Times New Roman"/>
        <charset val="134"/>
      </rPr>
      <t>EC</t>
    </r>
    <r>
      <rPr>
        <sz val="12"/>
        <color theme="1"/>
        <rFont val="宋体"/>
        <charset val="134"/>
      </rPr>
      <t>值、</t>
    </r>
    <r>
      <rPr>
        <sz val="12"/>
        <color theme="1"/>
        <rFont val="Times New Roman"/>
        <charset val="134"/>
      </rPr>
      <t>PH</t>
    </r>
    <r>
      <rPr>
        <sz val="12"/>
        <color theme="1"/>
        <rFont val="宋体"/>
        <charset val="134"/>
      </rPr>
      <t>值）。</t>
    </r>
    <r>
      <rPr>
        <sz val="12"/>
        <color theme="1"/>
        <rFont val="Times New Roman"/>
        <charset val="134"/>
      </rPr>
      <t xml:space="preserve">
</t>
    </r>
    <r>
      <rPr>
        <sz val="12"/>
        <color theme="1"/>
        <rFont val="宋体"/>
        <charset val="134"/>
      </rPr>
      <t>每年：建设优质稻和油菜试验基地</t>
    </r>
    <r>
      <rPr>
        <sz val="12"/>
        <color theme="1"/>
        <rFont val="Times New Roman"/>
        <charset val="134"/>
      </rPr>
      <t>4</t>
    </r>
    <r>
      <rPr>
        <sz val="12"/>
        <color theme="1"/>
        <rFont val="宋体"/>
        <charset val="134"/>
      </rPr>
      <t>个、新品种展示区</t>
    </r>
    <r>
      <rPr>
        <sz val="12"/>
        <color theme="1"/>
        <rFont val="Times New Roman"/>
        <charset val="134"/>
      </rPr>
      <t>500</t>
    </r>
    <r>
      <rPr>
        <sz val="12"/>
        <color theme="1"/>
        <rFont val="宋体"/>
        <charset val="134"/>
      </rPr>
      <t>亩、新品种示范基地</t>
    </r>
    <r>
      <rPr>
        <sz val="12"/>
        <color theme="1"/>
        <rFont val="Times New Roman"/>
        <charset val="134"/>
      </rPr>
      <t>3000</t>
    </r>
    <r>
      <rPr>
        <sz val="12"/>
        <color theme="1"/>
        <rFont val="宋体"/>
        <charset val="134"/>
      </rPr>
      <t>亩的种子种苗、绿色防控等方面的支持；筛选适合本地优良品种，高档优质稻</t>
    </r>
    <r>
      <rPr>
        <sz val="12"/>
        <color theme="1"/>
        <rFont val="Times New Roman"/>
        <charset val="134"/>
      </rPr>
      <t>4-6</t>
    </r>
    <r>
      <rPr>
        <sz val="12"/>
        <color theme="1"/>
        <rFont val="宋体"/>
        <charset val="134"/>
      </rPr>
      <t>个，高抗高产高油油菜新品种</t>
    </r>
    <r>
      <rPr>
        <sz val="12"/>
        <color theme="1"/>
        <rFont val="Times New Roman"/>
        <charset val="134"/>
      </rPr>
      <t>3—5</t>
    </r>
    <r>
      <rPr>
        <sz val="12"/>
        <color theme="1"/>
        <rFont val="宋体"/>
        <charset val="134"/>
      </rPr>
      <t>个。进一步对本地优势水稻品种</t>
    </r>
    <r>
      <rPr>
        <sz val="12"/>
        <color theme="1"/>
        <rFont val="Times New Roman"/>
        <charset val="134"/>
      </rPr>
      <t>“</t>
    </r>
    <r>
      <rPr>
        <sz val="12"/>
        <color theme="1"/>
        <rFont val="宋体"/>
        <charset val="134"/>
      </rPr>
      <t>天龙一号</t>
    </r>
    <r>
      <rPr>
        <sz val="12"/>
        <color theme="1"/>
        <rFont val="Times New Roman"/>
        <charset val="134"/>
      </rPr>
      <t>”</t>
    </r>
    <r>
      <rPr>
        <sz val="12"/>
        <color theme="1"/>
        <rFont val="宋体"/>
        <charset val="134"/>
      </rPr>
      <t>选育，进行提纯复状、品质改良，开展科技服务与技术指导等。</t>
    </r>
  </si>
  <si>
    <r>
      <rPr>
        <sz val="12"/>
        <color theme="1"/>
        <rFont val="Times New Roman"/>
        <charset val="134"/>
      </rPr>
      <t>2027</t>
    </r>
    <r>
      <rPr>
        <sz val="12"/>
        <color theme="1"/>
        <rFont val="宋体"/>
        <charset val="134"/>
      </rPr>
      <t>年：</t>
    </r>
    <r>
      <rPr>
        <sz val="12"/>
        <color theme="1"/>
        <rFont val="Times New Roman"/>
        <charset val="134"/>
      </rPr>
      <t xml:space="preserve">
</t>
    </r>
    <r>
      <rPr>
        <sz val="12"/>
        <color theme="1"/>
        <rFont val="宋体"/>
        <charset val="134"/>
      </rPr>
      <t>旱地：核心建设内容涵盖</t>
    </r>
    <r>
      <rPr>
        <sz val="12"/>
        <color theme="1"/>
        <rFont val="Times New Roman"/>
        <charset val="134"/>
      </rPr>
      <t xml:space="preserve"> 7 </t>
    </r>
    <r>
      <rPr>
        <sz val="12"/>
        <color theme="1"/>
        <rFont val="宋体"/>
        <charset val="134"/>
      </rPr>
      <t>大功能模块，完整适配粮油旱作种植场景的全维度监测与管控需求：一是建设国标级核心气象监测系统，配置</t>
    </r>
    <r>
      <rPr>
        <sz val="12"/>
        <color theme="1"/>
        <rFont val="Times New Roman"/>
        <charset val="134"/>
      </rPr>
      <t xml:space="preserve"> DZZ4 </t>
    </r>
    <r>
      <rPr>
        <sz val="12"/>
        <color theme="1"/>
        <rFont val="宋体"/>
        <charset val="134"/>
      </rPr>
      <t>型高精度自动气象站</t>
    </r>
    <r>
      <rPr>
        <sz val="12"/>
        <color theme="1"/>
        <rFont val="Times New Roman"/>
        <charset val="134"/>
      </rPr>
      <t xml:space="preserve"> 1 </t>
    </r>
    <r>
      <rPr>
        <sz val="12"/>
        <color theme="1"/>
        <rFont val="宋体"/>
        <charset val="134"/>
      </rPr>
      <t>套；二是搭建旱地深耕层土壤剖面监测系统，配置旱地专用五合一土壤传感器</t>
    </r>
    <r>
      <rPr>
        <sz val="12"/>
        <color theme="1"/>
        <rFont val="Times New Roman"/>
        <charset val="134"/>
      </rPr>
      <t xml:space="preserve"> 12 </t>
    </r>
    <r>
      <rPr>
        <sz val="12"/>
        <color theme="1"/>
        <rFont val="宋体"/>
        <charset val="134"/>
      </rPr>
      <t>支、五层土壤剖面监测站</t>
    </r>
    <r>
      <rPr>
        <sz val="12"/>
        <color theme="1"/>
        <rFont val="Times New Roman"/>
        <charset val="134"/>
      </rPr>
      <t xml:space="preserve"> 6 </t>
    </r>
    <r>
      <rPr>
        <sz val="12"/>
        <color theme="1"/>
        <rFont val="宋体"/>
        <charset val="134"/>
      </rPr>
      <t>套、土壤紧实度墒情辅助监测终端</t>
    </r>
    <r>
      <rPr>
        <sz val="12"/>
        <color theme="1"/>
        <rFont val="Times New Roman"/>
        <charset val="134"/>
      </rPr>
      <t xml:space="preserve"> 5 </t>
    </r>
    <r>
      <rPr>
        <sz val="12"/>
        <color theme="1"/>
        <rFont val="宋体"/>
        <charset val="134"/>
      </rPr>
      <t>套；三是建成绿色植保四情监测系统，配置</t>
    </r>
    <r>
      <rPr>
        <sz val="12"/>
        <color theme="1"/>
        <rFont val="Times New Roman"/>
        <charset val="134"/>
      </rPr>
      <t xml:space="preserve"> AI </t>
    </r>
    <r>
      <rPr>
        <sz val="12"/>
        <color theme="1"/>
        <rFont val="宋体"/>
        <charset val="134"/>
      </rPr>
      <t>智能虫情测报灯、病菌孢子捕捉仪、旱作粮油专用性诱测报终端、智能数据型太阳能杀虫灯；四是打造精准水肥一体化管控系统，配置旱地智能水肥一体机</t>
    </r>
    <r>
      <rPr>
        <sz val="12"/>
        <color theme="1"/>
        <rFont val="Times New Roman"/>
        <charset val="134"/>
      </rPr>
      <t xml:space="preserve"> 2 </t>
    </r>
    <r>
      <rPr>
        <sz val="12"/>
        <color theme="1"/>
        <rFont val="宋体"/>
        <charset val="134"/>
      </rPr>
      <t>套、旱地喷滴灌物联网电磁阀组</t>
    </r>
    <r>
      <rPr>
        <sz val="12"/>
        <color theme="1"/>
        <rFont val="Times New Roman"/>
        <charset val="134"/>
      </rPr>
      <t xml:space="preserve"> 12 </t>
    </r>
    <r>
      <rPr>
        <sz val="12"/>
        <color theme="1"/>
        <rFont val="宋体"/>
        <charset val="134"/>
      </rPr>
      <t>套；五是完善可视化监控与数据传输系统，配置</t>
    </r>
    <r>
      <rPr>
        <sz val="12"/>
        <color theme="1"/>
        <rFont val="Times New Roman"/>
        <charset val="134"/>
      </rPr>
      <t xml:space="preserve"> AI </t>
    </r>
    <r>
      <rPr>
        <sz val="12"/>
        <color theme="1"/>
        <rFont val="宋体"/>
        <charset val="134"/>
      </rPr>
      <t>红外全景监控球机</t>
    </r>
    <r>
      <rPr>
        <sz val="12"/>
        <color theme="1"/>
        <rFont val="Times New Roman"/>
        <charset val="134"/>
      </rPr>
      <t xml:space="preserve"> 4 </t>
    </r>
    <r>
      <rPr>
        <sz val="12"/>
        <color theme="1"/>
        <rFont val="宋体"/>
        <charset val="134"/>
      </rPr>
      <t>台、工业物联网传输网关</t>
    </r>
    <r>
      <rPr>
        <sz val="12"/>
        <color theme="1"/>
        <rFont val="Times New Roman"/>
        <charset val="134"/>
      </rPr>
      <t xml:space="preserve"> 4 </t>
    </r>
    <r>
      <rPr>
        <sz val="12"/>
        <color theme="1"/>
        <rFont val="宋体"/>
        <charset val="134"/>
      </rPr>
      <t>套及全套太阳能供电、立杆、防水固定辅材；六是部署数据平台与根系监测系统，配置旱地土壤固碳</t>
    </r>
    <r>
      <rPr>
        <sz val="12"/>
        <color theme="1"/>
        <rFont val="Times New Roman"/>
        <charset val="134"/>
      </rPr>
      <t xml:space="preserve"> / </t>
    </r>
    <r>
      <rPr>
        <sz val="12"/>
        <color theme="1"/>
        <rFont val="宋体"/>
        <charset val="134"/>
      </rPr>
      <t>水肥利用效率数据分析模块</t>
    </r>
    <r>
      <rPr>
        <sz val="12"/>
        <color theme="1"/>
        <rFont val="Times New Roman"/>
        <charset val="134"/>
      </rPr>
      <t xml:space="preserve"> 1 </t>
    </r>
    <r>
      <rPr>
        <sz val="12"/>
        <color theme="1"/>
        <rFont val="宋体"/>
        <charset val="134"/>
      </rPr>
      <t>套、旱地物联网根系生长监测系统</t>
    </r>
    <r>
      <rPr>
        <sz val="12"/>
        <color theme="1"/>
        <rFont val="Times New Roman"/>
        <charset val="134"/>
      </rPr>
      <t xml:space="preserve"> 1 </t>
    </r>
    <r>
      <rPr>
        <sz val="12"/>
        <color theme="1"/>
        <rFont val="宋体"/>
        <charset val="134"/>
      </rPr>
      <t>套；七是配套全流程合规保障服务，包含设备安装、校准、调试、</t>
    </r>
    <r>
      <rPr>
        <sz val="12"/>
        <color theme="1"/>
        <rFont val="Times New Roman"/>
        <charset val="134"/>
      </rPr>
      <t xml:space="preserve">1 </t>
    </r>
    <r>
      <rPr>
        <sz val="12"/>
        <color theme="1"/>
        <rFont val="宋体"/>
        <charset val="134"/>
      </rPr>
      <t>年全程运维服务。</t>
    </r>
    <r>
      <rPr>
        <sz val="12"/>
        <color theme="1"/>
        <rFont val="Times New Roman"/>
        <charset val="134"/>
      </rPr>
      <t xml:space="preserve">
</t>
    </r>
    <r>
      <rPr>
        <sz val="12"/>
        <color theme="1"/>
        <rFont val="宋体"/>
        <charset val="134"/>
      </rPr>
      <t>水田：适配水稻种植、种养结合淹水高湿特殊场景配置</t>
    </r>
    <r>
      <rPr>
        <sz val="12"/>
        <color theme="1"/>
        <rFont val="Times New Roman"/>
        <charset val="134"/>
      </rPr>
      <t>12</t>
    </r>
    <r>
      <rPr>
        <sz val="12"/>
        <color theme="1"/>
        <rFont val="宋体"/>
        <charset val="134"/>
      </rPr>
      <t>要素高配农业气象站、富碳专用</t>
    </r>
    <r>
      <rPr>
        <sz val="12"/>
        <color theme="1"/>
        <rFont val="Times New Roman"/>
        <charset val="134"/>
      </rPr>
      <t>CO₂+CH₄</t>
    </r>
    <r>
      <rPr>
        <sz val="12"/>
        <color theme="1"/>
        <rFont val="宋体"/>
        <charset val="134"/>
      </rPr>
      <t>双温室气体气象站、便携式土壤碳通量测定仪；配套水田专用五合一土壤传感器、三层土壤剖面监测站、水田专用水位传感器、农田水体多参数监测仪；搭载</t>
    </r>
    <r>
      <rPr>
        <sz val="12"/>
        <color theme="1"/>
        <rFont val="Times New Roman"/>
        <charset val="134"/>
      </rPr>
      <t>AI</t>
    </r>
    <r>
      <rPr>
        <sz val="12"/>
        <color theme="1"/>
        <rFont val="宋体"/>
        <charset val="134"/>
      </rPr>
      <t>智能虫情测报灯、病菌孢子捕捉仪、水稻专用性诱测报终端、智能数据型太阳能杀虫灯等绿色植保设备；部署</t>
    </r>
    <r>
      <rPr>
        <sz val="12"/>
        <color theme="1"/>
        <rFont val="Times New Roman"/>
        <charset val="134"/>
      </rPr>
      <t>AI</t>
    </r>
    <r>
      <rPr>
        <sz val="12"/>
        <color theme="1"/>
        <rFont val="宋体"/>
        <charset val="134"/>
      </rPr>
      <t>红外全景监控球机、水田物联网控水电磁阀组、工业物联网传输网关及太阳能供电配套设施；同步搭建水田专属数据监测模块、稻田碳汇数据分析子系统，配套完成设备校准、系统联调、实操技术培训、设备合规检定及全年运维服务。</t>
    </r>
    <r>
      <rPr>
        <sz val="12"/>
        <color theme="1"/>
        <rFont val="Times New Roman"/>
        <charset val="134"/>
      </rPr>
      <t xml:space="preserve">
</t>
    </r>
    <r>
      <rPr>
        <sz val="12"/>
        <color theme="1"/>
        <rFont val="宋体"/>
        <charset val="134"/>
      </rPr>
      <t>监测能力提升：配置</t>
    </r>
    <r>
      <rPr>
        <sz val="12"/>
        <color theme="1"/>
        <rFont val="Times New Roman"/>
        <charset val="134"/>
      </rPr>
      <t>AT200</t>
    </r>
    <r>
      <rPr>
        <sz val="12"/>
        <color theme="1"/>
        <rFont val="宋体"/>
        <charset val="134"/>
      </rPr>
      <t>土壤有机质全自动检测仪满足实验室土壤指标自动化高精度检测需求，采购搭载</t>
    </r>
    <r>
      <rPr>
        <sz val="12"/>
        <color theme="1"/>
        <rFont val="Times New Roman"/>
        <charset val="134"/>
      </rPr>
      <t>M3M</t>
    </r>
    <r>
      <rPr>
        <sz val="12"/>
        <color theme="1"/>
        <rFont val="宋体"/>
        <charset val="134"/>
      </rPr>
      <t>多光谱负载并配套防水防尘防护套件的</t>
    </r>
    <r>
      <rPr>
        <sz val="12"/>
        <color theme="1"/>
        <rFont val="Times New Roman"/>
        <charset val="134"/>
      </rPr>
      <t>DJI Matrice 350 RTK</t>
    </r>
    <r>
      <rPr>
        <sz val="12"/>
        <color theme="1"/>
        <rFont val="宋体"/>
        <charset val="134"/>
      </rPr>
      <t>无人机完成大范围农田遥感数据采集，部署</t>
    </r>
    <r>
      <rPr>
        <sz val="12"/>
        <color theme="1"/>
        <rFont val="Times New Roman"/>
        <charset val="134"/>
      </rPr>
      <t>LD-JSD 4</t>
    </r>
    <r>
      <rPr>
        <sz val="12"/>
        <color theme="1"/>
        <rFont val="宋体"/>
        <charset val="134"/>
      </rPr>
      <t>土壤密度仪实现野外原位土壤物理参数快速测定，同步搭建</t>
    </r>
    <r>
      <rPr>
        <sz val="12"/>
        <color theme="1"/>
        <rFont val="Times New Roman"/>
        <charset val="134"/>
      </rPr>
      <t>2026</t>
    </r>
    <r>
      <rPr>
        <sz val="12"/>
        <color theme="1"/>
        <rFont val="宋体"/>
        <charset val="134"/>
      </rPr>
      <t>版智慧农田水肥一体化管控平台。</t>
    </r>
  </si>
  <si>
    <r>
      <rPr>
        <sz val="12"/>
        <color theme="1"/>
        <rFont val="宋体"/>
        <charset val="134"/>
      </rPr>
      <t>对建设示范无人农场，购买无人旋耕机</t>
    </r>
    <r>
      <rPr>
        <sz val="12"/>
        <color theme="1"/>
        <rFont val="Times New Roman"/>
        <charset val="134"/>
      </rPr>
      <t>1</t>
    </r>
    <r>
      <rPr>
        <sz val="12"/>
        <color theme="1"/>
        <rFont val="宋体"/>
        <charset val="134"/>
      </rPr>
      <t>台，无人插秧机</t>
    </r>
    <r>
      <rPr>
        <sz val="12"/>
        <color theme="1"/>
        <rFont val="Times New Roman"/>
        <charset val="134"/>
      </rPr>
      <t>1</t>
    </r>
    <r>
      <rPr>
        <sz val="12"/>
        <color theme="1"/>
        <rFont val="宋体"/>
        <charset val="134"/>
      </rPr>
      <t>台，无人收割机</t>
    </r>
    <r>
      <rPr>
        <sz val="12"/>
        <color theme="1"/>
        <rFont val="Times New Roman"/>
        <charset val="134"/>
      </rPr>
      <t>1</t>
    </r>
    <r>
      <rPr>
        <sz val="12"/>
        <color theme="1"/>
        <rFont val="宋体"/>
        <charset val="134"/>
      </rPr>
      <t>台，无人机</t>
    </r>
    <r>
      <rPr>
        <sz val="12"/>
        <color theme="1"/>
        <rFont val="Times New Roman"/>
        <charset val="134"/>
      </rPr>
      <t>2</t>
    </r>
    <r>
      <rPr>
        <sz val="12"/>
        <color theme="1"/>
        <rFont val="宋体"/>
        <charset val="134"/>
      </rPr>
      <t>台，充电桩</t>
    </r>
    <r>
      <rPr>
        <sz val="12"/>
        <color theme="1"/>
        <rFont val="Times New Roman"/>
        <charset val="134"/>
      </rPr>
      <t>2</t>
    </r>
    <r>
      <rPr>
        <sz val="12"/>
        <color theme="1"/>
        <rFont val="宋体"/>
        <charset val="134"/>
      </rPr>
      <t>个及智能机具库</t>
    </r>
    <r>
      <rPr>
        <sz val="12"/>
        <color theme="1"/>
        <rFont val="Times New Roman"/>
        <charset val="134"/>
      </rPr>
      <t>100</t>
    </r>
    <r>
      <rPr>
        <sz val="12"/>
        <color theme="1"/>
        <rFont val="宋体"/>
        <charset val="134"/>
      </rPr>
      <t>平方米以上等设施，完善</t>
    </r>
    <r>
      <rPr>
        <sz val="12"/>
        <color theme="1"/>
        <rFont val="Times New Roman"/>
        <charset val="134"/>
      </rPr>
      <t>5G</t>
    </r>
    <r>
      <rPr>
        <sz val="12"/>
        <color theme="1"/>
        <rFont val="宋体"/>
        <charset val="134"/>
      </rPr>
      <t>新基建和物联网等相关设施进行补助。（不重复支持中央已有的农机、农作物秸秆综合利用等专项资金支持内容。不包含玻璃幕墙、大屏幕等负面清单内容）。</t>
    </r>
  </si>
  <si>
    <t>四</t>
  </si>
  <si>
    <t>绿色品牌工程</t>
  </si>
  <si>
    <t>每年：支持企业发展绿色食品、有机食品、名特优新农产品、地理标志证明商标，推进园区品牌建设，提升绿色、有机农产品认证水平，进一步培育扩大祁阳粮油品牌知名度，并通过“三品一标”标准化生产示范，辐射带动农产品质量安全水平稳步提升。</t>
  </si>
  <si>
    <t>每年：支持创建粮油湖南名品、湖南老字号，中华老字号等品牌。</t>
  </si>
  <si>
    <r>
      <rPr>
        <sz val="12"/>
        <color theme="1"/>
        <rFont val="Times New Roman"/>
        <charset val="134"/>
      </rPr>
      <t>2027</t>
    </r>
    <r>
      <rPr>
        <sz val="12"/>
        <color theme="1"/>
        <rFont val="宋体"/>
        <charset val="134"/>
      </rPr>
      <t>年：支持在园区建设产品质量追溯体系。</t>
    </r>
  </si>
  <si>
    <t>品牌宣传：综合利用电视媒体、电台媒体、互联网媒体、平面广告、户外广告、组织企业品牌展示、展销展会活动等多种渠道，宣传“祁阳市优质粮油”品牌，给予奖补。</t>
  </si>
  <si>
    <t>五</t>
  </si>
  <si>
    <t>农民增收工程</t>
  </si>
  <si>
    <r>
      <rPr>
        <sz val="12"/>
        <color theme="1"/>
        <rFont val="Times New Roman"/>
        <charset val="134"/>
      </rPr>
      <t>1.</t>
    </r>
    <r>
      <rPr>
        <sz val="12"/>
        <color theme="1"/>
        <rFont val="宋体"/>
        <charset val="134"/>
      </rPr>
      <t>对新认定为国家级、省级、市级龙头企业的，除上级财政给予的奖励外，分别给予一次性奖励</t>
    </r>
    <r>
      <rPr>
        <sz val="12"/>
        <color theme="1"/>
        <rFont val="Times New Roman"/>
        <charset val="134"/>
      </rPr>
      <t>50</t>
    </r>
    <r>
      <rPr>
        <sz val="12"/>
        <color theme="1"/>
        <rFont val="宋体"/>
        <charset val="134"/>
      </rPr>
      <t>万元、</t>
    </r>
    <r>
      <rPr>
        <sz val="12"/>
        <color theme="1"/>
        <rFont val="Times New Roman"/>
        <charset val="134"/>
      </rPr>
      <t>20</t>
    </r>
    <r>
      <rPr>
        <sz val="12"/>
        <color theme="1"/>
        <rFont val="宋体"/>
        <charset val="134"/>
      </rPr>
      <t>万元、</t>
    </r>
    <r>
      <rPr>
        <sz val="12"/>
        <color theme="1"/>
        <rFont val="Times New Roman"/>
        <charset val="134"/>
      </rPr>
      <t>5</t>
    </r>
    <r>
      <rPr>
        <sz val="12"/>
        <color theme="1"/>
        <rFont val="宋体"/>
        <charset val="134"/>
      </rPr>
      <t>万元；对在“新三板”挂牌的龙头企业补助</t>
    </r>
    <r>
      <rPr>
        <sz val="12"/>
        <color theme="1"/>
        <rFont val="Times New Roman"/>
        <charset val="134"/>
      </rPr>
      <t>20</t>
    </r>
    <r>
      <rPr>
        <sz val="12"/>
        <color theme="1"/>
        <rFont val="宋体"/>
        <charset val="134"/>
      </rPr>
      <t>万元，对专板上市或直接上市补助</t>
    </r>
    <r>
      <rPr>
        <sz val="12"/>
        <color theme="1"/>
        <rFont val="Times New Roman"/>
        <charset val="134"/>
      </rPr>
      <t>50</t>
    </r>
    <r>
      <rPr>
        <sz val="12"/>
        <color theme="1"/>
        <rFont val="宋体"/>
        <charset val="134"/>
      </rPr>
      <t>万元；对龙头企业兼并重组整合资产</t>
    </r>
    <r>
      <rPr>
        <sz val="12"/>
        <color theme="1"/>
        <rFont val="Times New Roman"/>
        <charset val="134"/>
      </rPr>
      <t>5000</t>
    </r>
    <r>
      <rPr>
        <sz val="12"/>
        <color theme="1"/>
        <rFont val="宋体"/>
        <charset val="134"/>
      </rPr>
      <t>万元以上奖励</t>
    </r>
    <r>
      <rPr>
        <sz val="12"/>
        <color theme="1"/>
        <rFont val="Times New Roman"/>
        <charset val="134"/>
      </rPr>
      <t>100</t>
    </r>
    <r>
      <rPr>
        <sz val="12"/>
        <color theme="1"/>
        <rFont val="宋体"/>
        <charset val="134"/>
      </rPr>
      <t>万元。</t>
    </r>
  </si>
  <si>
    <r>
      <rPr>
        <sz val="12"/>
        <color theme="1"/>
        <rFont val="Times New Roman"/>
        <charset val="134"/>
      </rPr>
      <t>2.</t>
    </r>
    <r>
      <rPr>
        <sz val="12"/>
        <color theme="1"/>
        <rFont val="宋体"/>
        <charset val="134"/>
      </rPr>
      <t>粮油全产业链相关企业入规奖补</t>
    </r>
    <r>
      <rPr>
        <sz val="12"/>
        <color theme="1"/>
        <rFont val="Times New Roman"/>
        <charset val="134"/>
      </rPr>
      <t>10</t>
    </r>
    <r>
      <rPr>
        <sz val="12"/>
        <color theme="1"/>
        <rFont val="宋体"/>
        <charset val="134"/>
      </rPr>
      <t>万元</t>
    </r>
    <r>
      <rPr>
        <sz val="12"/>
        <color theme="1"/>
        <rFont val="Times New Roman"/>
        <charset val="134"/>
      </rPr>
      <t>/</t>
    </r>
    <r>
      <rPr>
        <sz val="12"/>
        <color theme="1"/>
        <rFont val="宋体"/>
        <charset val="134"/>
      </rPr>
      <t>个、获得出口资质奖劢</t>
    </r>
    <r>
      <rPr>
        <sz val="12"/>
        <color theme="1"/>
        <rFont val="Times New Roman"/>
        <charset val="134"/>
      </rPr>
      <t>5</t>
    </r>
    <r>
      <rPr>
        <sz val="12"/>
        <color theme="1"/>
        <rFont val="宋体"/>
        <charset val="134"/>
      </rPr>
      <t>万元</t>
    </r>
    <r>
      <rPr>
        <sz val="12"/>
        <color theme="1"/>
        <rFont val="Times New Roman"/>
        <charset val="134"/>
      </rPr>
      <t>/</t>
    </r>
    <r>
      <rPr>
        <sz val="12"/>
        <color theme="1"/>
        <rFont val="宋体"/>
        <charset val="134"/>
      </rPr>
      <t>个，获得出口资质的主体按照出口量、出口营收的</t>
    </r>
    <r>
      <rPr>
        <sz val="12"/>
        <color theme="1"/>
        <rFont val="Times New Roman"/>
        <charset val="134"/>
      </rPr>
      <t>5%</t>
    </r>
    <r>
      <rPr>
        <sz val="12"/>
        <color theme="1"/>
        <rFont val="宋体"/>
        <charset val="134"/>
      </rPr>
      <t>进行奖励。</t>
    </r>
  </si>
  <si>
    <r>
      <rPr>
        <sz val="12"/>
        <color theme="1"/>
        <rFont val="宋体"/>
        <charset val="134"/>
      </rPr>
      <t>对产业园核心村产业道路约</t>
    </r>
    <r>
      <rPr>
        <sz val="12"/>
        <color theme="1"/>
        <rFont val="Times New Roman"/>
        <charset val="134"/>
      </rPr>
      <t>5000</t>
    </r>
    <r>
      <rPr>
        <sz val="12"/>
        <color theme="1"/>
        <rFont val="宋体"/>
        <charset val="134"/>
      </rPr>
      <t>米，排、灌渠约</t>
    </r>
    <r>
      <rPr>
        <sz val="12"/>
        <color theme="1"/>
        <rFont val="Times New Roman"/>
        <charset val="134"/>
      </rPr>
      <t>5000</t>
    </r>
    <r>
      <rPr>
        <sz val="12"/>
        <color theme="1"/>
        <rFont val="宋体"/>
        <charset val="134"/>
      </rPr>
      <t>米，山塘维修约</t>
    </r>
    <r>
      <rPr>
        <sz val="12"/>
        <color theme="1"/>
        <rFont val="Times New Roman"/>
        <charset val="134"/>
      </rPr>
      <t>20</t>
    </r>
    <r>
      <rPr>
        <sz val="12"/>
        <color theme="1"/>
        <rFont val="宋体"/>
        <charset val="134"/>
      </rPr>
      <t>口，电管站</t>
    </r>
    <r>
      <rPr>
        <sz val="12"/>
        <color theme="1"/>
        <rFont val="Times New Roman"/>
        <charset val="134"/>
      </rPr>
      <t>3-6</t>
    </r>
    <r>
      <rPr>
        <sz val="12"/>
        <color theme="1"/>
        <rFont val="宋体"/>
        <charset val="134"/>
      </rPr>
      <t>个、变压器</t>
    </r>
    <r>
      <rPr>
        <sz val="12"/>
        <color theme="1"/>
        <rFont val="Times New Roman"/>
        <charset val="134"/>
      </rPr>
      <t>1</t>
    </r>
    <r>
      <rPr>
        <sz val="12"/>
        <color theme="1"/>
        <rFont val="宋体"/>
        <charset val="134"/>
      </rPr>
      <t>个，架设线路</t>
    </r>
    <r>
      <rPr>
        <sz val="12"/>
        <color theme="1"/>
        <rFont val="Times New Roman"/>
        <charset val="134"/>
      </rPr>
      <t>800</t>
    </r>
    <r>
      <rPr>
        <sz val="12"/>
        <color theme="1"/>
        <rFont val="宋体"/>
        <charset val="134"/>
      </rPr>
      <t>米以上、污水处理等基础设施建设进行补助。</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</si>
</sst>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b/>
      <sz val="12"/>
      <color rgb="FF000000"/>
      <name val="宋体"/>
      <charset val="134"/>
    </font>
    <font>
      <b/>
      <sz val="12"/>
      <color rgb="FF000000"/>
      <name val="Times New Roman"/>
      <charset val="134"/>
    </font>
    <font>
      <b/>
      <sz val="12"/>
      <color rgb="FFFF0000"/>
      <name val="宋体"/>
      <charset val="134"/>
    </font>
    <font>
      <sz val="12"/>
      <color rgb="FFFF0000"/>
      <name val="Times New Roman"/>
      <charset val="134"/>
    </font>
    <font>
      <b/>
      <sz val="12"/>
      <color rgb="FFFF0000"/>
      <name val="Times New Roman"/>
      <charset val="134"/>
    </font>
    <font>
      <sz val="12"/>
      <color rgb="FF000000"/>
      <name val="Times New Roman"/>
      <charset val="134"/>
    </font>
    <font>
      <sz val="12"/>
      <color rgb="FF000000"/>
      <name val="宋体"/>
      <charset val="134"/>
    </font>
    <font>
      <sz val="12"/>
      <name val="Times New Roman"/>
      <charset val="134"/>
    </font>
    <font>
      <sz val="12"/>
      <color rgb="FFFF0000"/>
      <name val="宋体"/>
      <charset val="134"/>
    </font>
    <font>
      <b/>
      <sz val="12"/>
      <color theme="1"/>
      <name val="Times New Roman"/>
      <charset val="134"/>
    </font>
    <font>
      <sz val="12"/>
      <color theme="1"/>
      <name val="Times New Roman"/>
      <charset val="134"/>
    </font>
    <font>
      <sz val="12"/>
      <color theme="1"/>
      <name val="宋体"/>
      <charset val="134"/>
    </font>
    <font>
      <b/>
      <sz val="12"/>
      <color theme="1"/>
      <name val="宋体"/>
      <charset val="134"/>
    </font>
    <font>
      <sz val="9"/>
      <color theme="1"/>
      <name val="宋体"/>
      <charset val="134"/>
      <scheme val="minor"/>
    </font>
    <font>
      <sz val="9"/>
      <color rgb="FFFF0000"/>
      <name val="宋体"/>
      <charset val="134"/>
      <scheme val="minor"/>
    </font>
    <font>
      <sz val="11"/>
      <name val="宋体"/>
      <charset val="134"/>
      <scheme val="minor"/>
    </font>
    <font>
      <b/>
      <sz val="12"/>
      <color theme="1"/>
      <name val="方正仿宋_GBK"/>
      <charset val="134"/>
    </font>
    <font>
      <sz val="20"/>
      <name val="方正小标宋简体"/>
      <charset val="134"/>
    </font>
    <font>
      <b/>
      <sz val="11"/>
      <name val="方正仿宋_GBK"/>
      <charset val="134"/>
    </font>
    <font>
      <b/>
      <sz val="8"/>
      <name val="方正仿宋_GBK"/>
      <charset val="134"/>
    </font>
    <font>
      <b/>
      <sz val="8"/>
      <name val="宋体"/>
      <charset val="134"/>
    </font>
    <font>
      <sz val="8"/>
      <name val="Times New Roman"/>
      <charset val="134"/>
    </font>
    <font>
      <sz val="8"/>
      <name val="方正书宋_GBK"/>
      <charset val="134"/>
    </font>
    <font>
      <b/>
      <sz val="8"/>
      <name val="Times New Roman"/>
      <charset val="134"/>
    </font>
    <font>
      <sz val="8"/>
      <name val="方正仿宋_GBK"/>
      <charset val="134"/>
    </font>
    <font>
      <sz val="8"/>
      <name val="宋体"/>
      <charset val="134"/>
    </font>
    <font>
      <b/>
      <sz val="8"/>
      <name val="方正书宋_GBK"/>
      <charset val="134"/>
    </font>
    <font>
      <sz val="8"/>
      <color rgb="FFFF0000"/>
      <name val="Times New Roman"/>
      <charset val="134"/>
    </font>
    <font>
      <sz val="8"/>
      <name val="仿宋"/>
      <charset val="134"/>
    </font>
    <font>
      <sz val="9"/>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9" tint="0.8"/>
        <bgColor indexed="64"/>
      </patternFill>
    </fill>
    <fill>
      <patternFill patternType="solid">
        <fgColor theme="8" tint="0.8"/>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auto="1"/>
      </bottom>
      <diagonal/>
    </border>
    <border>
      <left/>
      <right style="medium">
        <color auto="1"/>
      </right>
      <top/>
      <bottom style="medium">
        <color rgb="FF000000"/>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5" borderId="22"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3" applyNumberFormat="0" applyFill="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8" fillId="0" borderId="0" applyNumberFormat="0" applyFill="0" applyBorder="0" applyAlignment="0" applyProtection="0">
      <alignment vertical="center"/>
    </xf>
    <xf numFmtId="0" fontId="39" fillId="6" borderId="25" applyNumberFormat="0" applyAlignment="0" applyProtection="0">
      <alignment vertical="center"/>
    </xf>
    <xf numFmtId="0" fontId="40" fillId="7" borderId="26" applyNumberFormat="0" applyAlignment="0" applyProtection="0">
      <alignment vertical="center"/>
    </xf>
    <xf numFmtId="0" fontId="41" fillId="7" borderId="25" applyNumberFormat="0" applyAlignment="0" applyProtection="0">
      <alignment vertical="center"/>
    </xf>
    <xf numFmtId="0" fontId="42" fillId="8" borderId="27" applyNumberFormat="0" applyAlignment="0" applyProtection="0">
      <alignment vertical="center"/>
    </xf>
    <xf numFmtId="0" fontId="43" fillId="0" borderId="28" applyNumberFormat="0" applyFill="0" applyAlignment="0" applyProtection="0">
      <alignment vertical="center"/>
    </xf>
    <xf numFmtId="0" fontId="44" fillId="0" borderId="29" applyNumberFormat="0" applyFill="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48" fillId="35" borderId="0" applyNumberFormat="0" applyBorder="0" applyAlignment="0" applyProtection="0">
      <alignment vertical="center"/>
    </xf>
    <xf numFmtId="0" fontId="0" fillId="0" borderId="0">
      <alignment vertical="center"/>
    </xf>
  </cellStyleXfs>
  <cellXfs count="177">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justify" vertical="center"/>
    </xf>
    <xf numFmtId="0" fontId="4" fillId="0" borderId="6" xfId="0" applyFont="1" applyBorder="1" applyAlignment="1">
      <alignment horizontal="justify" vertical="center" wrapText="1"/>
    </xf>
    <xf numFmtId="0" fontId="5"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justify" vertical="center" wrapText="1"/>
    </xf>
    <xf numFmtId="0" fontId="5" fillId="0" borderId="8" xfId="0" applyFont="1" applyBorder="1" applyAlignment="1">
      <alignment horizontal="center" vertical="center" wrapText="1"/>
    </xf>
    <xf numFmtId="0" fontId="6" fillId="0" borderId="8" xfId="0" applyFont="1" applyBorder="1" applyAlignment="1">
      <alignment horizontal="center" vertical="center"/>
    </xf>
    <xf numFmtId="0" fontId="7" fillId="0" borderId="6" xfId="0" applyFont="1" applyBorder="1" applyAlignment="1">
      <alignment horizontal="justify" vertical="center" wrapText="1"/>
    </xf>
    <xf numFmtId="0" fontId="6" fillId="0" borderId="4" xfId="0" applyFont="1" applyBorder="1" applyAlignment="1">
      <alignment horizontal="justify" vertical="center" wrapText="1"/>
    </xf>
    <xf numFmtId="0" fontId="8" fillId="0" borderId="6" xfId="0" applyFont="1" applyBorder="1" applyAlignment="1">
      <alignment horizontal="center"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7" fillId="0" borderId="6"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1" fillId="0" borderId="8" xfId="0" applyFont="1" applyBorder="1" applyAlignment="1">
      <alignment horizontal="center" vertical="center"/>
    </xf>
    <xf numFmtId="0" fontId="1" fillId="0" borderId="5" xfId="0" applyFont="1" applyBorder="1" applyAlignment="1">
      <alignment horizontal="justify" vertical="center" wrapText="1"/>
    </xf>
    <xf numFmtId="0" fontId="2" fillId="0" borderId="8" xfId="0" applyFont="1" applyBorder="1" applyAlignment="1">
      <alignment horizontal="center" vertical="center" wrapText="1"/>
    </xf>
    <xf numFmtId="0" fontId="6" fillId="0" borderId="7" xfId="0" applyFont="1" applyBorder="1" applyAlignment="1">
      <alignment horizontal="justify" vertical="center" wrapText="1"/>
    </xf>
    <xf numFmtId="0" fontId="4" fillId="0" borderId="8" xfId="0" applyFont="1" applyBorder="1" applyAlignment="1">
      <alignment horizontal="center" vertical="center"/>
    </xf>
    <xf numFmtId="0" fontId="6" fillId="0" borderId="2" xfId="0" applyFont="1" applyBorder="1" applyAlignment="1">
      <alignment horizontal="center" vertical="center" wrapText="1"/>
    </xf>
    <xf numFmtId="0" fontId="9" fillId="0" borderId="6" xfId="0" applyFont="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6" fillId="0" borderId="11" xfId="0" applyFont="1" applyBorder="1" applyAlignment="1">
      <alignment horizontal="center" vertical="center" wrapText="1"/>
    </xf>
    <xf numFmtId="0" fontId="6" fillId="0" borderId="11" xfId="0" applyFont="1" applyBorder="1" applyAlignment="1">
      <alignment horizontal="justify" vertical="center" wrapText="1"/>
    </xf>
    <xf numFmtId="0" fontId="9" fillId="0" borderId="11" xfId="0" applyFont="1" applyBorder="1" applyAlignment="1">
      <alignment horizontal="justify" vertical="center"/>
    </xf>
    <xf numFmtId="0" fontId="4" fillId="0" borderId="11" xfId="0" applyFont="1" applyBorder="1" applyAlignment="1">
      <alignment horizontal="justify" vertical="center" wrapText="1"/>
    </xf>
    <xf numFmtId="0" fontId="3" fillId="0" borderId="10" xfId="0" applyFont="1" applyBorder="1" applyAlignment="1">
      <alignment horizontal="justify" vertical="center" wrapText="1"/>
    </xf>
    <xf numFmtId="0" fontId="10" fillId="0" borderId="11" xfId="0" applyFont="1" applyBorder="1" applyAlignment="1">
      <alignment horizontal="center" vertical="center" wrapText="1"/>
    </xf>
    <xf numFmtId="0" fontId="9" fillId="0" borderId="6" xfId="0" applyFont="1" applyBorder="1" applyAlignment="1">
      <alignment horizontal="justify" vertical="center" wrapText="1"/>
    </xf>
    <xf numFmtId="0" fontId="11" fillId="0" borderId="12" xfId="0" applyFont="1" applyBorder="1" applyAlignment="1">
      <alignment horizontal="justify" vertical="center" wrapText="1"/>
    </xf>
    <xf numFmtId="0" fontId="11" fillId="0" borderId="11" xfId="0" applyFont="1" applyBorder="1" applyAlignment="1">
      <alignment vertical="center" wrapText="1"/>
    </xf>
    <xf numFmtId="0" fontId="11" fillId="0" borderId="11" xfId="0" applyFont="1" applyBorder="1" applyAlignment="1">
      <alignment vertical="center"/>
    </xf>
    <xf numFmtId="0" fontId="11" fillId="0" borderId="13" xfId="0" applyFont="1" applyBorder="1" applyAlignment="1">
      <alignment vertical="center" wrapText="1"/>
    </xf>
    <xf numFmtId="0" fontId="11" fillId="0" borderId="11" xfId="0" applyFont="1" applyBorder="1" applyAlignment="1">
      <alignment horizontal="center" vertical="center" wrapText="1"/>
    </xf>
    <xf numFmtId="0" fontId="11" fillId="0" borderId="11" xfId="0" applyFont="1" applyBorder="1" applyAlignment="1">
      <alignment horizontal="justify" vertical="center" wrapText="1"/>
    </xf>
    <xf numFmtId="0" fontId="11" fillId="0" borderId="11" xfId="0" applyFont="1" applyBorder="1" applyAlignment="1">
      <alignment horizontal="justify" vertical="center"/>
    </xf>
    <xf numFmtId="0" fontId="11" fillId="0" borderId="14" xfId="0" applyFont="1" applyBorder="1" applyAlignment="1">
      <alignment horizontal="center" vertical="center" wrapText="1"/>
    </xf>
    <xf numFmtId="0" fontId="12" fillId="0" borderId="6" xfId="0" applyFont="1" applyBorder="1" applyAlignment="1">
      <alignment horizontal="justify" vertical="center" wrapText="1"/>
    </xf>
    <xf numFmtId="0" fontId="12" fillId="0" borderId="10" xfId="0" applyFont="1" applyBorder="1" applyAlignment="1">
      <alignment horizontal="justify" vertical="center" wrapText="1"/>
    </xf>
    <xf numFmtId="0" fontId="10" fillId="0" borderId="8" xfId="0" applyFont="1" applyBorder="1" applyAlignment="1">
      <alignment horizontal="center" vertical="center" wrapText="1"/>
    </xf>
    <xf numFmtId="0" fontId="10" fillId="0" borderId="6" xfId="0" applyFont="1" applyBorder="1" applyAlignment="1">
      <alignment horizontal="justify" vertical="center" wrapText="1"/>
    </xf>
    <xf numFmtId="0" fontId="11" fillId="0" borderId="8" xfId="0" applyFont="1" applyBorder="1" applyAlignment="1">
      <alignment horizontal="center" vertical="center"/>
    </xf>
    <xf numFmtId="0" fontId="12" fillId="0" borderId="4" xfId="0" applyFont="1" applyBorder="1" applyAlignment="1">
      <alignment horizontal="justify" vertical="center" wrapText="1"/>
    </xf>
    <xf numFmtId="0" fontId="11" fillId="0" borderId="6" xfId="0" applyFont="1" applyBorder="1" applyAlignment="1">
      <alignment horizontal="center" vertical="center" wrapText="1"/>
    </xf>
    <xf numFmtId="0" fontId="11"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4" xfId="0" applyFont="1" applyBorder="1" applyAlignment="1">
      <alignment horizontal="justify" vertical="center" wrapText="1"/>
    </xf>
    <xf numFmtId="0" fontId="13" fillId="0" borderId="8" xfId="0" applyFont="1" applyBorder="1" applyAlignment="1">
      <alignment horizontal="center" vertical="center"/>
    </xf>
    <xf numFmtId="0" fontId="13" fillId="0" borderId="6" xfId="0" applyFont="1" applyBorder="1" applyAlignment="1">
      <alignment horizontal="justify"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5" xfId="0" applyFont="1" applyBorder="1" applyAlignment="1">
      <alignment horizontal="center" vertical="center"/>
    </xf>
    <xf numFmtId="0" fontId="12" fillId="0" borderId="7" xfId="0" applyFont="1" applyBorder="1" applyAlignment="1">
      <alignment horizontal="justify" vertical="center" wrapText="1"/>
    </xf>
    <xf numFmtId="0" fontId="11" fillId="0" borderId="7" xfId="0" applyFont="1" applyBorder="1" applyAlignment="1">
      <alignment horizontal="center" vertical="center" wrapText="1"/>
    </xf>
    <xf numFmtId="0" fontId="0" fillId="2" borderId="0" xfId="0" applyFill="1">
      <alignment vertical="center"/>
    </xf>
    <xf numFmtId="0" fontId="0" fillId="3" borderId="0" xfId="0" applyFill="1">
      <alignment vertical="center"/>
    </xf>
    <xf numFmtId="0" fontId="14" fillId="0" borderId="0" xfId="0" applyFont="1" applyFill="1">
      <alignment vertical="center"/>
    </xf>
    <xf numFmtId="0" fontId="14" fillId="4" borderId="0" xfId="0" applyFont="1" applyFill="1">
      <alignment vertical="center"/>
    </xf>
    <xf numFmtId="0" fontId="14" fillId="0" borderId="0" xfId="0" applyFont="1">
      <alignment vertical="center"/>
    </xf>
    <xf numFmtId="0" fontId="14" fillId="3" borderId="0" xfId="0" applyFont="1" applyFill="1">
      <alignment vertical="center"/>
    </xf>
    <xf numFmtId="0" fontId="15" fillId="0" borderId="0" xfId="0" applyFont="1">
      <alignment vertical="center"/>
    </xf>
    <xf numFmtId="0" fontId="15" fillId="4" borderId="0" xfId="0" applyFont="1" applyFill="1">
      <alignment vertical="center"/>
    </xf>
    <xf numFmtId="0" fontId="0" fillId="0" borderId="0" xfId="0" applyAlignment="1">
      <alignment horizontal="center" vertical="center"/>
    </xf>
    <xf numFmtId="10" fontId="0" fillId="0" borderId="0" xfId="0" applyNumberFormat="1">
      <alignment vertical="center"/>
    </xf>
    <xf numFmtId="0" fontId="16" fillId="0" borderId="0" xfId="0" applyFont="1">
      <alignment vertical="center"/>
    </xf>
    <xf numFmtId="0" fontId="0" fillId="0" borderId="0" xfId="0" applyAlignment="1">
      <alignment horizontal="left" vertical="center"/>
    </xf>
    <xf numFmtId="0" fontId="17" fillId="0" borderId="0" xfId="0" applyFont="1" applyAlignment="1">
      <alignment horizontal="center" vertical="center"/>
    </xf>
    <xf numFmtId="0" fontId="18" fillId="0" borderId="0" xfId="0" applyFont="1" applyAlignment="1">
      <alignment horizontal="center" vertical="center"/>
    </xf>
    <xf numFmtId="10" fontId="18" fillId="0" borderId="0" xfId="0" applyNumberFormat="1" applyFont="1" applyAlignment="1">
      <alignment horizontal="center" vertical="center"/>
    </xf>
    <xf numFmtId="0" fontId="18" fillId="0" borderId="0" xfId="0" applyFont="1" applyAlignment="1">
      <alignment horizontal="left" vertical="center"/>
    </xf>
    <xf numFmtId="0" fontId="19" fillId="0" borderId="16" xfId="0" applyFont="1" applyBorder="1" applyAlignment="1">
      <alignment horizontal="center" vertical="center" wrapText="1"/>
    </xf>
    <xf numFmtId="0" fontId="19" fillId="0" borderId="16" xfId="0" applyFont="1" applyBorder="1" applyAlignment="1">
      <alignment horizontal="center" vertical="center"/>
    </xf>
    <xf numFmtId="10" fontId="19" fillId="0" borderId="16" xfId="0" applyNumberFormat="1" applyFont="1" applyBorder="1" applyAlignment="1">
      <alignment horizontal="center" vertical="center"/>
    </xf>
    <xf numFmtId="10" fontId="19" fillId="0" borderId="16" xfId="0" applyNumberFormat="1" applyFont="1" applyBorder="1" applyAlignment="1">
      <alignment horizontal="center" vertical="center" wrapText="1"/>
    </xf>
    <xf numFmtId="0" fontId="20" fillId="2" borderId="16" xfId="0" applyFont="1" applyFill="1" applyBorder="1" applyAlignment="1">
      <alignment horizontal="center" vertical="center" wrapText="1"/>
    </xf>
    <xf numFmtId="10" fontId="20" fillId="2" borderId="16" xfId="0" applyNumberFormat="1" applyFont="1" applyFill="1" applyBorder="1" applyAlignment="1">
      <alignment horizontal="center" vertical="center" wrapText="1"/>
    </xf>
    <xf numFmtId="0" fontId="20" fillId="2" borderId="16" xfId="0" applyFont="1" applyFill="1" applyBorder="1" applyAlignment="1">
      <alignment horizontal="left" vertical="center" wrapText="1"/>
    </xf>
    <xf numFmtId="0" fontId="21" fillId="3" borderId="16" xfId="0" applyFont="1" applyFill="1" applyBorder="1" applyAlignment="1">
      <alignment horizontal="center" vertical="center"/>
    </xf>
    <xf numFmtId="0" fontId="22" fillId="3" borderId="16" xfId="0" applyFont="1" applyFill="1" applyBorder="1" applyAlignment="1">
      <alignment horizontal="center" vertical="center" wrapText="1"/>
    </xf>
    <xf numFmtId="10" fontId="21" fillId="3" borderId="16" xfId="0" applyNumberFormat="1" applyFont="1" applyFill="1" applyBorder="1" applyAlignment="1">
      <alignment horizontal="center" vertical="center"/>
    </xf>
    <xf numFmtId="0" fontId="20" fillId="3" borderId="16" xfId="0" applyFont="1" applyFill="1" applyBorder="1" applyAlignment="1">
      <alignment vertical="center" wrapText="1"/>
    </xf>
    <xf numFmtId="0" fontId="22" fillId="3" borderId="16" xfId="0" applyNumberFormat="1" applyFont="1" applyFill="1" applyBorder="1" applyAlignment="1" applyProtection="1">
      <alignment horizontal="center" vertical="center" wrapText="1"/>
    </xf>
    <xf numFmtId="0" fontId="23" fillId="3" borderId="17" xfId="0" applyNumberFormat="1" applyFont="1" applyFill="1" applyBorder="1" applyAlignment="1" applyProtection="1">
      <alignment horizontal="center" vertical="center" wrapText="1"/>
    </xf>
    <xf numFmtId="0" fontId="23" fillId="3" borderId="18" xfId="0" applyNumberFormat="1" applyFont="1" applyFill="1" applyBorder="1" applyAlignment="1" applyProtection="1">
      <alignment horizontal="center" vertical="center" wrapText="1"/>
    </xf>
    <xf numFmtId="0" fontId="24" fillId="0" borderId="16" xfId="0" applyFont="1" applyBorder="1" applyAlignment="1">
      <alignment horizontal="center" vertical="center"/>
    </xf>
    <xf numFmtId="0" fontId="20"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22" fillId="0" borderId="16" xfId="0" applyNumberFormat="1" applyFont="1" applyFill="1" applyBorder="1" applyAlignment="1" applyProtection="1">
      <alignment horizontal="center" vertical="center" wrapText="1"/>
    </xf>
    <xf numFmtId="10" fontId="26" fillId="0" borderId="16" xfId="0" applyNumberFormat="1" applyFont="1" applyFill="1" applyBorder="1" applyAlignment="1" applyProtection="1">
      <alignment horizontal="center" vertical="center" wrapText="1"/>
    </xf>
    <xf numFmtId="0" fontId="20" fillId="0" borderId="16" xfId="0" applyFont="1" applyBorder="1" applyAlignment="1">
      <alignment horizontal="left" vertical="center" wrapText="1"/>
    </xf>
    <xf numFmtId="0" fontId="26" fillId="0" borderId="16" xfId="0" applyNumberFormat="1" applyFont="1" applyFill="1" applyBorder="1" applyAlignment="1" applyProtection="1">
      <alignment horizontal="center" vertical="center" wrapText="1"/>
    </xf>
    <xf numFmtId="0" fontId="20" fillId="0" borderId="16" xfId="0" applyFont="1" applyBorder="1" applyAlignment="1">
      <alignment vertical="center" wrapText="1"/>
    </xf>
    <xf numFmtId="0" fontId="23" fillId="0" borderId="16" xfId="0" applyNumberFormat="1" applyFont="1" applyFill="1" applyBorder="1" applyAlignment="1" applyProtection="1">
      <alignment horizontal="left" vertical="center" wrapText="1"/>
    </xf>
    <xf numFmtId="0" fontId="24" fillId="0" borderId="16" xfId="0" applyFont="1" applyFill="1" applyBorder="1" applyAlignment="1">
      <alignment horizontal="center" vertical="center"/>
    </xf>
    <xf numFmtId="0" fontId="22" fillId="0" borderId="16" xfId="0" applyFont="1" applyFill="1" applyBorder="1" applyAlignment="1">
      <alignment horizontal="center" vertical="center" wrapText="1"/>
    </xf>
    <xf numFmtId="0" fontId="23" fillId="0" borderId="16" xfId="0" applyNumberFormat="1" applyFont="1" applyFill="1" applyBorder="1" applyAlignment="1" applyProtection="1">
      <alignment horizontal="center" vertical="center" wrapText="1"/>
    </xf>
    <xf numFmtId="0" fontId="27" fillId="0" borderId="16" xfId="0" applyNumberFormat="1" applyFont="1" applyFill="1" applyBorder="1" applyAlignment="1" applyProtection="1">
      <alignment horizontal="left" vertical="center" wrapText="1"/>
    </xf>
    <xf numFmtId="0" fontId="24" fillId="4" borderId="16" xfId="0" applyFont="1" applyFill="1" applyBorder="1" applyAlignment="1">
      <alignment horizontal="center" vertical="center"/>
    </xf>
    <xf numFmtId="0" fontId="22" fillId="4" borderId="16" xfId="0" applyFont="1" applyFill="1" applyBorder="1" applyAlignment="1">
      <alignment horizontal="center" vertical="center" wrapText="1"/>
    </xf>
    <xf numFmtId="0" fontId="23" fillId="4" borderId="16"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2" fillId="4" borderId="16" xfId="0" applyNumberFormat="1" applyFont="1" applyFill="1" applyBorder="1" applyAlignment="1" applyProtection="1">
      <alignment horizontal="center" vertical="center" wrapText="1"/>
    </xf>
    <xf numFmtId="10" fontId="26" fillId="4" borderId="16" xfId="0" applyNumberFormat="1"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16" xfId="0" applyFont="1" applyFill="1" applyBorder="1" applyAlignment="1">
      <alignment horizontal="left" vertical="center" wrapText="1"/>
    </xf>
    <xf numFmtId="0" fontId="26" fillId="4" borderId="16" xfId="0" applyFont="1" applyFill="1" applyBorder="1" applyAlignment="1">
      <alignment horizontal="left" vertical="center" wrapText="1"/>
    </xf>
    <xf numFmtId="0" fontId="23" fillId="4" borderId="16" xfId="0" applyNumberFormat="1" applyFont="1" applyFill="1" applyBorder="1" applyAlignment="1" applyProtection="1">
      <alignment horizontal="center" vertical="center" wrapText="1"/>
    </xf>
    <xf numFmtId="0" fontId="26" fillId="4" borderId="16" xfId="0" applyNumberFormat="1" applyFont="1" applyFill="1" applyBorder="1" applyAlignment="1" applyProtection="1">
      <alignment horizontal="center" vertical="center" wrapText="1"/>
    </xf>
    <xf numFmtId="0" fontId="21" fillId="4" borderId="16" xfId="0" applyNumberFormat="1" applyFont="1" applyFill="1" applyBorder="1" applyAlignment="1" applyProtection="1">
      <alignment horizontal="left" vertical="center" wrapText="1"/>
    </xf>
    <xf numFmtId="0" fontId="27" fillId="4" borderId="16" xfId="0" applyNumberFormat="1" applyFont="1" applyFill="1" applyBorder="1" applyAlignment="1" applyProtection="1">
      <alignment horizontal="left" vertical="center" wrapText="1"/>
    </xf>
    <xf numFmtId="0" fontId="23" fillId="4" borderId="16" xfId="0" applyNumberFormat="1" applyFont="1" applyFill="1" applyBorder="1" applyAlignment="1" applyProtection="1">
      <alignment horizontal="left" vertical="center" wrapText="1"/>
    </xf>
    <xf numFmtId="0" fontId="23" fillId="4" borderId="16" xfId="49" applyFont="1" applyFill="1" applyBorder="1" applyAlignment="1">
      <alignment horizontal="center" vertical="center" wrapText="1"/>
    </xf>
    <xf numFmtId="0" fontId="26" fillId="4" borderId="16" xfId="49" applyFont="1" applyFill="1" applyBorder="1" applyAlignment="1">
      <alignment horizontal="center" vertical="center" wrapText="1"/>
    </xf>
    <xf numFmtId="0" fontId="22" fillId="4" borderId="16" xfId="49" applyFont="1" applyFill="1" applyBorder="1" applyAlignment="1">
      <alignment horizontal="center" vertical="center" wrapText="1"/>
    </xf>
    <xf numFmtId="0" fontId="24" fillId="4" borderId="16" xfId="49" applyFont="1" applyFill="1" applyBorder="1" applyAlignment="1">
      <alignment horizontal="left" vertical="center" wrapText="1"/>
    </xf>
    <xf numFmtId="0" fontId="21" fillId="4" borderId="16" xfId="49" applyFont="1" applyFill="1" applyBorder="1" applyAlignment="1">
      <alignment horizontal="left" vertical="center" wrapText="1"/>
    </xf>
    <xf numFmtId="0" fontId="23" fillId="4" borderId="16" xfId="49" applyFont="1" applyFill="1" applyBorder="1" applyAlignment="1">
      <alignment horizontal="left" vertical="center" wrapText="1"/>
    </xf>
    <xf numFmtId="0" fontId="24" fillId="0" borderId="16" xfId="0" applyFont="1" applyBorder="1" applyAlignment="1">
      <alignment horizontal="center" vertical="center" wrapText="1"/>
    </xf>
    <xf numFmtId="0" fontId="21" fillId="0" borderId="16" xfId="0" applyFont="1" applyBorder="1" applyAlignment="1">
      <alignment horizontal="center" vertical="center" wrapText="1"/>
    </xf>
    <xf numFmtId="0" fontId="26" fillId="0" borderId="16" xfId="0" applyFont="1" applyBorder="1" applyAlignment="1">
      <alignment horizontal="center" vertical="center" wrapText="1"/>
    </xf>
    <xf numFmtId="0" fontId="22" fillId="0" borderId="16" xfId="0" applyFont="1" applyBorder="1" applyAlignment="1">
      <alignment horizontal="center" vertical="center" wrapText="1"/>
    </xf>
    <xf numFmtId="10" fontId="26" fillId="0" borderId="16" xfId="0" applyNumberFormat="1" applyFont="1" applyBorder="1" applyAlignment="1">
      <alignment horizontal="center" vertical="center" wrapText="1"/>
    </xf>
    <xf numFmtId="0" fontId="26" fillId="0" borderId="16" xfId="0" applyFont="1" applyBorder="1" applyAlignment="1">
      <alignment horizontal="left" vertical="center" wrapText="1"/>
    </xf>
    <xf numFmtId="0" fontId="22" fillId="0" borderId="16" xfId="0" applyFont="1" applyBorder="1" applyAlignment="1">
      <alignment horizontal="left" vertical="center" wrapText="1"/>
    </xf>
    <xf numFmtId="0" fontId="21" fillId="3" borderId="16" xfId="0" applyFont="1" applyFill="1" applyBorder="1" applyAlignment="1">
      <alignment horizontal="center" vertical="center" wrapText="1"/>
    </xf>
    <xf numFmtId="0" fontId="24" fillId="3" borderId="16" xfId="0" applyFont="1" applyFill="1" applyBorder="1" applyAlignment="1">
      <alignment horizontal="center" vertical="center" wrapText="1"/>
    </xf>
    <xf numFmtId="10" fontId="22" fillId="3"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6" fillId="0" borderId="16" xfId="0" applyFont="1" applyFill="1" applyBorder="1" applyAlignment="1">
      <alignment horizontal="center" vertical="center" wrapText="1"/>
    </xf>
    <xf numFmtId="10" fontId="26"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28" fillId="0" borderId="16" xfId="0" applyFont="1" applyBorder="1" applyAlignment="1">
      <alignment horizontal="center" vertical="center" wrapText="1"/>
    </xf>
    <xf numFmtId="0" fontId="26" fillId="0" borderId="16" xfId="0" applyFont="1" applyFill="1" applyBorder="1" applyAlignment="1">
      <alignment horizontal="left" vertical="center" wrapText="1"/>
    </xf>
    <xf numFmtId="0" fontId="23" fillId="0" borderId="16" xfId="0" applyNumberFormat="1" applyFont="1" applyFill="1" applyBorder="1" applyAlignment="1" applyProtection="1">
      <alignment vertical="center" wrapText="1"/>
    </xf>
    <xf numFmtId="0" fontId="26" fillId="0" borderId="16" xfId="0" applyNumberFormat="1" applyFont="1" applyFill="1" applyBorder="1" applyAlignment="1" applyProtection="1">
      <alignment vertical="center" wrapText="1"/>
    </xf>
    <xf numFmtId="0" fontId="22" fillId="0" borderId="16" xfId="0" applyNumberFormat="1" applyFont="1" applyFill="1" applyBorder="1" applyAlignment="1" applyProtection="1">
      <alignment vertical="center" wrapText="1"/>
    </xf>
    <xf numFmtId="0" fontId="21" fillId="0" borderId="16" xfId="0" applyNumberFormat="1" applyFont="1" applyFill="1" applyBorder="1" applyAlignment="1" applyProtection="1">
      <alignment horizontal="left" vertical="center" wrapText="1"/>
    </xf>
    <xf numFmtId="0" fontId="29" fillId="0" borderId="16" xfId="0" applyNumberFormat="1" applyFont="1" applyFill="1" applyBorder="1" applyAlignment="1" applyProtection="1">
      <alignment horizontal="center" vertical="center" wrapText="1"/>
    </xf>
    <xf numFmtId="0" fontId="26" fillId="0" borderId="16" xfId="0" applyNumberFormat="1" applyFont="1" applyFill="1" applyBorder="1" applyAlignment="1" applyProtection="1">
      <alignment horizontal="left" vertical="center" wrapText="1"/>
    </xf>
    <xf numFmtId="0" fontId="28" fillId="4" borderId="16" xfId="0" applyFont="1" applyFill="1" applyBorder="1" applyAlignment="1">
      <alignment horizontal="center" vertical="center" wrapText="1"/>
    </xf>
    <xf numFmtId="0" fontId="21" fillId="4" borderId="16" xfId="0" applyFont="1" applyFill="1" applyBorder="1" applyAlignment="1">
      <alignment horizontal="center" vertical="center" wrapText="1"/>
    </xf>
    <xf numFmtId="46" fontId="21" fillId="0" borderId="16" xfId="0" applyNumberFormat="1" applyFont="1" applyFill="1" applyBorder="1" applyAlignment="1" applyProtection="1">
      <alignment horizontal="left" vertical="center" wrapText="1"/>
    </xf>
    <xf numFmtId="10" fontId="26" fillId="4" borderId="16" xfId="0" applyNumberFormat="1" applyFont="1" applyFill="1" applyBorder="1" applyAlignment="1" applyProtection="1">
      <alignment horizontal="center" vertical="center" wrapText="1"/>
    </xf>
    <xf numFmtId="0" fontId="24" fillId="4" borderId="16" xfId="0" applyNumberFormat="1" applyFont="1" applyFill="1" applyBorder="1" applyAlignment="1" applyProtection="1">
      <alignment horizontal="left" vertical="center" wrapText="1"/>
    </xf>
    <xf numFmtId="0" fontId="20" fillId="0" borderId="19" xfId="0" applyFont="1" applyBorder="1" applyAlignment="1">
      <alignment horizontal="center" vertical="center" wrapText="1"/>
    </xf>
    <xf numFmtId="0" fontId="23" fillId="4" borderId="16" xfId="0" applyNumberFormat="1" applyFont="1" applyFill="1" applyBorder="1" applyAlignment="1" applyProtection="1">
      <alignment vertical="center" wrapText="1"/>
    </xf>
    <xf numFmtId="0" fontId="27" fillId="4" borderId="16" xfId="0" applyNumberFormat="1" applyFont="1" applyFill="1" applyBorder="1" applyAlignment="1" applyProtection="1">
      <alignment horizontal="center" vertical="center" wrapText="1"/>
    </xf>
    <xf numFmtId="0" fontId="20" fillId="0" borderId="20" xfId="0" applyFont="1" applyFill="1" applyBorder="1" applyAlignment="1">
      <alignment horizontal="center" vertical="center" wrapText="1"/>
    </xf>
    <xf numFmtId="0" fontId="26" fillId="4" borderId="16" xfId="0" applyNumberFormat="1" applyFont="1" applyFill="1" applyBorder="1" applyAlignment="1" applyProtection="1">
      <alignment vertical="center" wrapText="1"/>
    </xf>
    <xf numFmtId="0" fontId="22" fillId="4" borderId="16" xfId="0" applyNumberFormat="1" applyFont="1" applyFill="1" applyBorder="1" applyAlignment="1" applyProtection="1">
      <alignment vertical="center" wrapText="1"/>
    </xf>
    <xf numFmtId="0" fontId="29" fillId="4" borderId="16" xfId="0" applyNumberFormat="1" applyFont="1" applyFill="1" applyBorder="1" applyAlignment="1" applyProtection="1">
      <alignment horizontal="center" vertical="center" wrapText="1"/>
    </xf>
    <xf numFmtId="0" fontId="20" fillId="0" borderId="21" xfId="0" applyFont="1" applyFill="1" applyBorder="1" applyAlignment="1">
      <alignment horizontal="center" vertical="center" wrapText="1"/>
    </xf>
    <xf numFmtId="10" fontId="26" fillId="3" borderId="16" xfId="0" applyNumberFormat="1" applyFont="1" applyFill="1" applyBorder="1" applyAlignment="1" applyProtection="1">
      <alignment horizontal="center" vertical="center" wrapText="1"/>
    </xf>
    <xf numFmtId="0" fontId="26" fillId="3" borderId="16" xfId="0" applyNumberFormat="1" applyFont="1" applyFill="1" applyBorder="1" applyAlignment="1" applyProtection="1">
      <alignment horizontal="left" vertical="center" wrapText="1"/>
    </xf>
    <xf numFmtId="0" fontId="26" fillId="3" borderId="16" xfId="0" applyNumberFormat="1" applyFont="1" applyFill="1" applyBorder="1" applyAlignment="1" applyProtection="1">
      <alignment horizontal="center" vertical="center" wrapText="1"/>
    </xf>
    <xf numFmtId="0" fontId="21" fillId="3" borderId="16" xfId="0" applyNumberFormat="1" applyFont="1" applyFill="1" applyBorder="1" applyAlignment="1" applyProtection="1">
      <alignment horizontal="left" vertical="center" wrapText="1"/>
    </xf>
    <xf numFmtId="0" fontId="23" fillId="3" borderId="16" xfId="0" applyNumberFormat="1" applyFont="1" applyFill="1" applyBorder="1" applyAlignment="1" applyProtection="1">
      <alignment horizontal="left" vertical="center" wrapText="1"/>
    </xf>
    <xf numFmtId="0" fontId="26" fillId="3" borderId="16" xfId="0" applyNumberFormat="1" applyFont="1" applyFill="1" applyBorder="1" applyAlignment="1" applyProtection="1">
      <alignment vertical="center" wrapText="1"/>
    </xf>
    <xf numFmtId="0" fontId="30" fillId="0" borderId="16" xfId="0" applyFont="1" applyBorder="1" applyAlignment="1">
      <alignment horizontal="center" vertical="center" wrapText="1"/>
    </xf>
    <xf numFmtId="10" fontId="30" fillId="0" borderId="16" xfId="0" applyNumberFormat="1" applyFont="1" applyBorder="1" applyAlignment="1">
      <alignment horizontal="center" vertical="center" wrapText="1"/>
    </xf>
    <xf numFmtId="0" fontId="30" fillId="0" borderId="16" xfId="0" applyFont="1" applyBorder="1" applyAlignment="1">
      <alignment horizontal="left" vertical="center" wrapText="1"/>
    </xf>
    <xf numFmtId="0" fontId="26" fillId="0" borderId="16" xfId="0" applyNumberFormat="1" applyFont="1" applyFill="1" applyBorder="1" applyAlignment="1" applyProtection="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2"/>
  <sheetViews>
    <sheetView tabSelected="1" zoomScale="115" zoomScaleNormal="115" workbookViewId="0">
      <pane xSplit="3" ySplit="7" topLeftCell="K40" activePane="bottomRight" state="frozen"/>
      <selection/>
      <selection pane="topRight"/>
      <selection pane="bottomLeft"/>
      <selection pane="bottomRight" activeCell="O40" sqref="O40"/>
    </sheetView>
  </sheetViews>
  <sheetFormatPr defaultColWidth="9" defaultRowHeight="14.4"/>
  <cols>
    <col min="1" max="1" width="3.13888888888889" customWidth="1"/>
    <col min="2" max="2" width="6.84259259259259" style="76" customWidth="1"/>
    <col min="3" max="3" width="7.71296296296296" customWidth="1"/>
    <col min="4" max="4" width="8.14814814814815" customWidth="1"/>
    <col min="5" max="5" width="6.72222222222222" customWidth="1"/>
    <col min="6" max="6" width="5.21296296296296" style="76" customWidth="1"/>
    <col min="7" max="7" width="4.99074074074074" customWidth="1"/>
    <col min="8" max="8" width="5.31481481481481" customWidth="1"/>
    <col min="9" max="9" width="5.87037037037037" style="77" customWidth="1"/>
    <col min="10" max="10" width="48.6944444444444" customWidth="1"/>
    <col min="11" max="11" width="10.9722222222222" customWidth="1"/>
    <col min="12" max="12" width="5.75925925925926" style="78" customWidth="1"/>
    <col min="13" max="13" width="23.3796296296296" style="78" customWidth="1"/>
    <col min="14" max="14" width="5.87037037037037" style="78" customWidth="1"/>
    <col min="15" max="15" width="33.2592592592593" customWidth="1"/>
    <col min="16" max="16" width="6.51851851851852" customWidth="1"/>
    <col min="17" max="17" width="21.9537037037037" style="79" customWidth="1"/>
    <col min="18" max="18" width="8.15740740740741" customWidth="1"/>
    <col min="19" max="19" width="9.62962962962963"/>
    <col min="20" max="21" width="12.6296296296296"/>
  </cols>
  <sheetData>
    <row r="1" ht="15.6" spans="1:18">
      <c r="A1" s="80" t="s">
        <v>0</v>
      </c>
      <c r="B1" s="80"/>
    </row>
    <row r="2" ht="27" spans="1:18">
      <c r="A2" s="81" t="s">
        <v>1</v>
      </c>
      <c r="B2" s="81"/>
      <c r="C2" s="81"/>
      <c r="D2" s="81"/>
      <c r="E2" s="81"/>
      <c r="F2" s="81"/>
      <c r="G2" s="81"/>
      <c r="H2" s="81"/>
      <c r="I2" s="82"/>
      <c r="J2" s="81"/>
      <c r="K2" s="81"/>
      <c r="L2" s="81"/>
      <c r="M2" s="81"/>
      <c r="N2" s="81"/>
      <c r="O2" s="81"/>
      <c r="P2" s="81"/>
      <c r="Q2" s="83"/>
      <c r="R2" s="81"/>
    </row>
    <row r="3" ht="18" customHeight="1" spans="1:18">
      <c r="A3" s="84" t="s">
        <v>2</v>
      </c>
      <c r="B3" s="84" t="s">
        <v>3</v>
      </c>
      <c r="C3" s="84" t="s">
        <v>4</v>
      </c>
      <c r="D3" s="84" t="s">
        <v>5</v>
      </c>
      <c r="E3" s="84" t="s">
        <v>6</v>
      </c>
      <c r="F3" s="85" t="s">
        <v>7</v>
      </c>
      <c r="G3" s="85"/>
      <c r="H3" s="85"/>
      <c r="I3" s="86"/>
      <c r="J3" s="85"/>
      <c r="K3" s="85"/>
      <c r="L3" s="85"/>
      <c r="M3" s="85"/>
      <c r="N3" s="85"/>
      <c r="O3" s="85"/>
      <c r="P3" s="84" t="s">
        <v>6</v>
      </c>
      <c r="Q3" s="84" t="s">
        <v>8</v>
      </c>
      <c r="R3" s="84" t="s">
        <v>9</v>
      </c>
    </row>
    <row r="4" ht="21" customHeight="1" spans="1:18">
      <c r="A4" s="84"/>
      <c r="B4" s="84"/>
      <c r="C4" s="84"/>
      <c r="D4" s="84"/>
      <c r="E4" s="84"/>
      <c r="F4" s="84" t="s">
        <v>10</v>
      </c>
      <c r="G4" s="84" t="s">
        <v>11</v>
      </c>
      <c r="H4" s="84"/>
      <c r="I4" s="87"/>
      <c r="J4" s="84"/>
      <c r="K4" s="84"/>
      <c r="L4" s="84" t="s">
        <v>12</v>
      </c>
      <c r="M4" s="84"/>
      <c r="N4" s="84" t="s">
        <v>13</v>
      </c>
      <c r="O4" s="84"/>
      <c r="P4" s="84"/>
      <c r="Q4" s="84"/>
      <c r="R4" s="84"/>
    </row>
    <row r="5" ht="31" customHeight="1" spans="1:18">
      <c r="A5" s="84"/>
      <c r="B5" s="84"/>
      <c r="C5" s="84"/>
      <c r="D5" s="84"/>
      <c r="E5" s="84"/>
      <c r="F5" s="84"/>
      <c r="G5" s="84" t="s">
        <v>14</v>
      </c>
      <c r="H5" s="84" t="s">
        <v>15</v>
      </c>
      <c r="I5" s="87" t="s">
        <v>16</v>
      </c>
      <c r="J5" s="84" t="s">
        <v>17</v>
      </c>
      <c r="K5" s="84" t="s">
        <v>18</v>
      </c>
      <c r="L5" s="84" t="s">
        <v>19</v>
      </c>
      <c r="M5" s="84" t="s">
        <v>17</v>
      </c>
      <c r="N5" s="84" t="s">
        <v>19</v>
      </c>
      <c r="O5" s="84" t="s">
        <v>17</v>
      </c>
      <c r="P5" s="84"/>
      <c r="Q5" s="84"/>
      <c r="R5" s="84"/>
    </row>
    <row r="6" s="68" customFormat="1" ht="19" customHeight="1" spans="1:18">
      <c r="A6" s="88" t="s">
        <v>20</v>
      </c>
      <c r="B6" s="88"/>
      <c r="C6" s="88"/>
      <c r="D6" s="88"/>
      <c r="E6" s="88"/>
      <c r="F6" s="88">
        <f t="shared" ref="F6:H6" si="0">+F8+F17+F19+F20+F24+F29+F30+F32+F33+F34+F35+F37+F39+F40+F41</f>
        <v>73460</v>
      </c>
      <c r="G6" s="88">
        <f t="shared" si="0"/>
        <v>10000</v>
      </c>
      <c r="H6" s="88">
        <f t="shared" si="0"/>
        <v>17114</v>
      </c>
      <c r="I6" s="89" t="s">
        <v>21</v>
      </c>
      <c r="J6" s="88">
        <f>+G6/F6</f>
        <v>0.136128505309012</v>
      </c>
      <c r="K6" s="88"/>
      <c r="L6" s="88">
        <f>+L7+L18+L31+L36+L38</f>
        <v>13764</v>
      </c>
      <c r="M6" s="88">
        <f>+L6/F6</f>
        <v>0.187367274707324</v>
      </c>
      <c r="N6" s="88">
        <f>+N7+N18+N31+N36+N38</f>
        <v>49696</v>
      </c>
      <c r="O6" s="88">
        <f>+N6/F6</f>
        <v>0.676504219983665</v>
      </c>
      <c r="P6" s="88"/>
      <c r="Q6" s="90"/>
      <c r="R6" s="88"/>
    </row>
    <row r="7" s="69" customFormat="1" ht="19" customHeight="1" spans="1:18">
      <c r="A7" s="91" t="s">
        <v>22</v>
      </c>
      <c r="B7" s="91"/>
      <c r="C7" s="91"/>
      <c r="D7" s="91"/>
      <c r="E7" s="91"/>
      <c r="F7" s="92">
        <f t="shared" ref="F7:H7" si="1">F8+F17</f>
        <v>23376</v>
      </c>
      <c r="G7" s="92">
        <f t="shared" si="1"/>
        <v>2010</v>
      </c>
      <c r="H7" s="92">
        <f t="shared" si="1"/>
        <v>3906</v>
      </c>
      <c r="I7" s="93" t="s">
        <v>21</v>
      </c>
      <c r="J7" s="91" t="s">
        <v>21</v>
      </c>
      <c r="K7" s="91" t="s">
        <v>21</v>
      </c>
      <c r="L7" s="91">
        <f>L8+L17</f>
        <v>2000</v>
      </c>
      <c r="M7" s="91" t="s">
        <v>21</v>
      </c>
      <c r="N7" s="91">
        <f>N8+H8-G8+N17</f>
        <v>19366</v>
      </c>
      <c r="O7" s="94"/>
      <c r="P7" s="95"/>
      <c r="Q7" s="96" t="s">
        <v>23</v>
      </c>
      <c r="R7" s="97"/>
    </row>
    <row r="8" ht="406" customHeight="1" spans="1:18">
      <c r="A8" s="98">
        <v>1</v>
      </c>
      <c r="B8" s="99" t="s">
        <v>24</v>
      </c>
      <c r="C8" s="100" t="s">
        <v>25</v>
      </c>
      <c r="D8" s="100" t="s">
        <v>26</v>
      </c>
      <c r="E8" s="101" t="s">
        <v>27</v>
      </c>
      <c r="F8" s="101">
        <f>+F9+F10+F11+F12+F13+F14+F15+F16</f>
        <v>4996</v>
      </c>
      <c r="G8" s="101">
        <v>1630</v>
      </c>
      <c r="H8" s="101">
        <f>+H9+H10+H11+H12+H13+H14+H15+H16</f>
        <v>3526</v>
      </c>
      <c r="I8" s="102" t="s">
        <v>28</v>
      </c>
      <c r="J8" s="103" t="s">
        <v>29</v>
      </c>
      <c r="K8" s="104" t="s">
        <v>30</v>
      </c>
      <c r="L8" s="99">
        <v>0</v>
      </c>
      <c r="M8" s="99"/>
      <c r="N8" s="101">
        <f>+N9+N10+N11+N12+N13+N14+N15+N16</f>
        <v>1470</v>
      </c>
      <c r="O8" s="105" t="s">
        <v>31</v>
      </c>
      <c r="P8" s="101" t="s">
        <v>27</v>
      </c>
      <c r="Q8" s="106" t="s">
        <v>32</v>
      </c>
      <c r="R8" s="99" t="s">
        <v>33</v>
      </c>
    </row>
    <row r="9" s="70" customFormat="1" ht="96" spans="1:18">
      <c r="A9" s="107"/>
      <c r="B9" s="108">
        <v>1.1</v>
      </c>
      <c r="C9" s="109" t="s">
        <v>34</v>
      </c>
      <c r="D9" s="104" t="s">
        <v>35</v>
      </c>
      <c r="E9" s="101" t="s">
        <v>36</v>
      </c>
      <c r="F9" s="101">
        <v>1080</v>
      </c>
      <c r="G9" s="101">
        <v>215</v>
      </c>
      <c r="H9" s="101">
        <f t="shared" ref="H9:H16" si="2">+F9-N9</f>
        <v>435</v>
      </c>
      <c r="I9" s="102" t="s">
        <v>28</v>
      </c>
      <c r="J9" s="110" t="s">
        <v>37</v>
      </c>
      <c r="K9" s="104" t="s">
        <v>30</v>
      </c>
      <c r="L9" s="108"/>
      <c r="M9" s="108"/>
      <c r="N9" s="101">
        <v>645</v>
      </c>
      <c r="O9" s="110" t="s">
        <v>38</v>
      </c>
      <c r="P9" s="101" t="s">
        <v>36</v>
      </c>
      <c r="Q9" s="106" t="s">
        <v>39</v>
      </c>
      <c r="R9" s="108"/>
    </row>
    <row r="10" s="71" customFormat="1" ht="76" customHeight="1" spans="1:18">
      <c r="A10" s="111"/>
      <c r="B10" s="112">
        <v>1.2</v>
      </c>
      <c r="C10" s="113" t="s">
        <v>40</v>
      </c>
      <c r="D10" s="114" t="s">
        <v>41</v>
      </c>
      <c r="E10" s="115" t="s">
        <v>42</v>
      </c>
      <c r="F10" s="112">
        <v>615</v>
      </c>
      <c r="G10" s="112">
        <v>180</v>
      </c>
      <c r="H10" s="112">
        <f t="shared" si="2"/>
        <v>388</v>
      </c>
      <c r="I10" s="116" t="s">
        <v>28</v>
      </c>
      <c r="J10" s="117" t="s">
        <v>43</v>
      </c>
      <c r="K10" s="114" t="s">
        <v>30</v>
      </c>
      <c r="L10" s="112"/>
      <c r="M10" s="112"/>
      <c r="N10" s="112">
        <v>227</v>
      </c>
      <c r="O10" s="118" t="s">
        <v>44</v>
      </c>
      <c r="P10" s="115" t="s">
        <v>45</v>
      </c>
      <c r="Q10" s="119" t="s">
        <v>46</v>
      </c>
      <c r="R10" s="112"/>
    </row>
    <row r="11" s="71" customFormat="1" ht="53" customHeight="1" spans="1:18">
      <c r="A11" s="111"/>
      <c r="B11" s="112">
        <v>1.3</v>
      </c>
      <c r="C11" s="120" t="s">
        <v>47</v>
      </c>
      <c r="D11" s="121" t="s">
        <v>48</v>
      </c>
      <c r="E11" s="115" t="s">
        <v>49</v>
      </c>
      <c r="F11" s="115">
        <v>397</v>
      </c>
      <c r="G11" s="115">
        <v>175</v>
      </c>
      <c r="H11" s="115">
        <f t="shared" si="2"/>
        <v>367</v>
      </c>
      <c r="I11" s="116" t="s">
        <v>28</v>
      </c>
      <c r="J11" s="122" t="s">
        <v>50</v>
      </c>
      <c r="K11" s="121" t="s">
        <v>30</v>
      </c>
      <c r="L11" s="112"/>
      <c r="M11" s="112"/>
      <c r="N11" s="121">
        <v>30</v>
      </c>
      <c r="O11" s="123" t="s">
        <v>51</v>
      </c>
      <c r="P11" s="115" t="s">
        <v>52</v>
      </c>
      <c r="Q11" s="124" t="s">
        <v>53</v>
      </c>
      <c r="R11" s="112"/>
    </row>
    <row r="12" s="71" customFormat="1" ht="112" customHeight="1" spans="1:18">
      <c r="A12" s="111"/>
      <c r="B12" s="112">
        <v>1.4</v>
      </c>
      <c r="C12" s="125" t="s">
        <v>54</v>
      </c>
      <c r="D12" s="126" t="s">
        <v>55</v>
      </c>
      <c r="E12" s="115" t="s">
        <v>56</v>
      </c>
      <c r="F12" s="127">
        <v>1028</v>
      </c>
      <c r="G12" s="127">
        <f>(F12-N12)*0.45</f>
        <v>405</v>
      </c>
      <c r="H12" s="127">
        <f t="shared" si="2"/>
        <v>900</v>
      </c>
      <c r="I12" s="116" t="s">
        <v>28</v>
      </c>
      <c r="J12" s="128" t="s">
        <v>57</v>
      </c>
      <c r="K12" s="126" t="s">
        <v>30</v>
      </c>
      <c r="L12" s="127"/>
      <c r="M12" s="127"/>
      <c r="N12" s="127">
        <v>128</v>
      </c>
      <c r="O12" s="129" t="s">
        <v>58</v>
      </c>
      <c r="P12" s="115" t="s">
        <v>59</v>
      </c>
      <c r="Q12" s="130" t="s">
        <v>60</v>
      </c>
      <c r="R12" s="127"/>
    </row>
    <row r="13" s="71" customFormat="1" ht="56" customHeight="1" spans="1:18">
      <c r="A13" s="111"/>
      <c r="B13" s="112">
        <v>1.5</v>
      </c>
      <c r="C13" s="125" t="s">
        <v>61</v>
      </c>
      <c r="D13" s="126" t="s">
        <v>62</v>
      </c>
      <c r="E13" s="115" t="s">
        <v>63</v>
      </c>
      <c r="F13" s="127">
        <v>340</v>
      </c>
      <c r="G13" s="127">
        <v>110</v>
      </c>
      <c r="H13" s="127">
        <f t="shared" si="2"/>
        <v>240</v>
      </c>
      <c r="I13" s="116" t="s">
        <v>28</v>
      </c>
      <c r="J13" s="129" t="s">
        <v>64</v>
      </c>
      <c r="K13" s="126" t="s">
        <v>30</v>
      </c>
      <c r="L13" s="127"/>
      <c r="M13" s="127"/>
      <c r="N13" s="127">
        <v>100</v>
      </c>
      <c r="O13" s="129" t="s">
        <v>65</v>
      </c>
      <c r="P13" s="115" t="s">
        <v>63</v>
      </c>
      <c r="Q13" s="124" t="s">
        <v>66</v>
      </c>
      <c r="R13" s="127"/>
    </row>
    <row r="14" s="71" customFormat="1" ht="74" customHeight="1" spans="1:18">
      <c r="A14" s="111"/>
      <c r="B14" s="112">
        <v>1.6</v>
      </c>
      <c r="C14" s="125" t="s">
        <v>67</v>
      </c>
      <c r="D14" s="126" t="s">
        <v>68</v>
      </c>
      <c r="E14" s="115" t="s">
        <v>69</v>
      </c>
      <c r="F14" s="127">
        <v>455</v>
      </c>
      <c r="G14" s="127">
        <v>190</v>
      </c>
      <c r="H14" s="127">
        <f t="shared" si="2"/>
        <v>415</v>
      </c>
      <c r="I14" s="116" t="s">
        <v>28</v>
      </c>
      <c r="J14" s="129" t="s">
        <v>70</v>
      </c>
      <c r="K14" s="126" t="s">
        <v>30</v>
      </c>
      <c r="L14" s="127"/>
      <c r="M14" s="127"/>
      <c r="N14" s="127">
        <v>40</v>
      </c>
      <c r="O14" s="129" t="s">
        <v>71</v>
      </c>
      <c r="P14" s="115" t="s">
        <v>63</v>
      </c>
      <c r="Q14" s="130" t="s">
        <v>72</v>
      </c>
      <c r="R14" s="127"/>
    </row>
    <row r="15" s="71" customFormat="1" ht="75" customHeight="1" spans="1:18">
      <c r="A15" s="111"/>
      <c r="B15" s="112">
        <v>1.7</v>
      </c>
      <c r="C15" s="125" t="s">
        <v>73</v>
      </c>
      <c r="D15" s="126" t="s">
        <v>74</v>
      </c>
      <c r="E15" s="115" t="s">
        <v>75</v>
      </c>
      <c r="F15" s="127">
        <v>620</v>
      </c>
      <c r="G15" s="127">
        <v>220</v>
      </c>
      <c r="H15" s="127">
        <f t="shared" si="2"/>
        <v>485</v>
      </c>
      <c r="I15" s="116" t="s">
        <v>28</v>
      </c>
      <c r="J15" s="129" t="s">
        <v>76</v>
      </c>
      <c r="K15" s="126" t="s">
        <v>30</v>
      </c>
      <c r="L15" s="127"/>
      <c r="M15" s="127"/>
      <c r="N15" s="127">
        <v>135</v>
      </c>
      <c r="O15" s="129" t="s">
        <v>77</v>
      </c>
      <c r="P15" s="115" t="s">
        <v>75</v>
      </c>
      <c r="Q15" s="130" t="s">
        <v>78</v>
      </c>
      <c r="R15" s="127"/>
    </row>
    <row r="16" s="71" customFormat="1" ht="63" customHeight="1" spans="1:18">
      <c r="A16" s="111"/>
      <c r="B16" s="112">
        <v>1.8</v>
      </c>
      <c r="C16" s="113" t="s">
        <v>79</v>
      </c>
      <c r="D16" s="114" t="s">
        <v>80</v>
      </c>
      <c r="E16" s="115" t="s">
        <v>42</v>
      </c>
      <c r="F16" s="112">
        <v>461</v>
      </c>
      <c r="G16" s="112">
        <v>135</v>
      </c>
      <c r="H16" s="127">
        <f t="shared" si="2"/>
        <v>296</v>
      </c>
      <c r="I16" s="116" t="s">
        <v>28</v>
      </c>
      <c r="J16" s="118" t="s">
        <v>81</v>
      </c>
      <c r="K16" s="114" t="s">
        <v>30</v>
      </c>
      <c r="L16" s="112"/>
      <c r="M16" s="112"/>
      <c r="N16" s="112">
        <v>165</v>
      </c>
      <c r="O16" s="118" t="s">
        <v>82</v>
      </c>
      <c r="P16" s="115" t="s">
        <v>42</v>
      </c>
      <c r="Q16" s="119" t="s">
        <v>83</v>
      </c>
      <c r="R16" s="112"/>
    </row>
    <row r="17" s="72" customFormat="1" ht="137.4" spans="1:18">
      <c r="A17" s="131">
        <v>2</v>
      </c>
      <c r="B17" s="132" t="s">
        <v>84</v>
      </c>
      <c r="C17" s="133" t="s">
        <v>85</v>
      </c>
      <c r="D17" s="133" t="s">
        <v>86</v>
      </c>
      <c r="E17" s="134" t="s">
        <v>87</v>
      </c>
      <c r="F17" s="108">
        <f>G17+L17+N17</f>
        <v>18380</v>
      </c>
      <c r="G17" s="108">
        <v>380</v>
      </c>
      <c r="H17" s="108">
        <v>380</v>
      </c>
      <c r="I17" s="135" t="s">
        <v>88</v>
      </c>
      <c r="J17" s="136" t="s">
        <v>89</v>
      </c>
      <c r="K17" s="133" t="s">
        <v>90</v>
      </c>
      <c r="L17" s="134">
        <v>2000</v>
      </c>
      <c r="M17" s="136" t="s">
        <v>91</v>
      </c>
      <c r="N17" s="134">
        <f>2000*80000/10000</f>
        <v>16000</v>
      </c>
      <c r="O17" s="134" t="s">
        <v>92</v>
      </c>
      <c r="P17" s="134"/>
      <c r="Q17" s="137"/>
      <c r="R17" s="134"/>
    </row>
    <row r="18" s="73" customFormat="1" ht="20" customHeight="1" spans="1:18">
      <c r="A18" s="138" t="s">
        <v>93</v>
      </c>
      <c r="B18" s="139"/>
      <c r="C18" s="139"/>
      <c r="D18" s="139"/>
      <c r="E18" s="139"/>
      <c r="F18" s="92">
        <f t="shared" ref="F18:H18" si="3">F19+F20+F24+F29+F30</f>
        <v>23379</v>
      </c>
      <c r="G18" s="92">
        <f t="shared" si="3"/>
        <v>5100</v>
      </c>
      <c r="H18" s="92">
        <f t="shared" si="3"/>
        <v>10318</v>
      </c>
      <c r="I18" s="140" t="s">
        <v>21</v>
      </c>
      <c r="J18" s="92" t="s">
        <v>21</v>
      </c>
      <c r="K18" s="92" t="s">
        <v>21</v>
      </c>
      <c r="L18" s="92">
        <f>L19+L20+L24+L29+L30</f>
        <v>7165</v>
      </c>
      <c r="M18" s="92" t="s">
        <v>21</v>
      </c>
      <c r="N18" s="92">
        <f>N19+(N20+H20-G20)+(N24+H24-G24)+(N29+H29-G29)+N30</f>
        <v>11114</v>
      </c>
      <c r="O18" s="92"/>
      <c r="P18" s="92"/>
      <c r="Q18" s="96" t="s">
        <v>23</v>
      </c>
      <c r="R18" s="97"/>
    </row>
    <row r="19" s="74" customFormat="1" ht="59" customHeight="1" spans="1:18">
      <c r="A19" s="141">
        <v>3</v>
      </c>
      <c r="B19" s="142" t="s">
        <v>94</v>
      </c>
      <c r="C19" s="143" t="s">
        <v>95</v>
      </c>
      <c r="D19" s="143" t="s">
        <v>96</v>
      </c>
      <c r="E19" s="108" t="s">
        <v>97</v>
      </c>
      <c r="F19" s="108">
        <v>1800</v>
      </c>
      <c r="G19" s="108">
        <v>1000</v>
      </c>
      <c r="H19" s="108">
        <v>1000</v>
      </c>
      <c r="I19" s="144" t="s">
        <v>98</v>
      </c>
      <c r="J19" s="145" t="s">
        <v>99</v>
      </c>
      <c r="K19" s="143" t="s">
        <v>100</v>
      </c>
      <c r="L19" s="108">
        <v>800</v>
      </c>
      <c r="M19" s="145" t="s">
        <v>101</v>
      </c>
      <c r="N19" s="108"/>
      <c r="O19" s="108"/>
      <c r="P19" s="108"/>
      <c r="Q19" s="146"/>
      <c r="R19" s="147"/>
    </row>
    <row r="20" s="74" customFormat="1" ht="86.4" spans="1:18">
      <c r="A20" s="141">
        <v>4</v>
      </c>
      <c r="B20" s="142" t="s">
        <v>102</v>
      </c>
      <c r="C20" s="148" t="s">
        <v>103</v>
      </c>
      <c r="D20" s="148" t="s">
        <v>104</v>
      </c>
      <c r="E20" s="108" t="s">
        <v>97</v>
      </c>
      <c r="F20" s="108">
        <f>+F21+F22+F23</f>
        <v>9900</v>
      </c>
      <c r="G20" s="108">
        <f>+G21+G22+G23</f>
        <v>2000</v>
      </c>
      <c r="H20" s="108">
        <f>+H21+H22+H23</f>
        <v>5038</v>
      </c>
      <c r="I20" s="144" t="s">
        <v>105</v>
      </c>
      <c r="J20" s="145" t="s">
        <v>106</v>
      </c>
      <c r="K20" s="143" t="s">
        <v>107</v>
      </c>
      <c r="L20" s="108"/>
      <c r="M20" s="108"/>
      <c r="N20" s="108">
        <f>+N21+N22+N23</f>
        <v>4862</v>
      </c>
      <c r="O20" s="145" t="s">
        <v>108</v>
      </c>
      <c r="P20" s="108"/>
      <c r="Q20" s="106" t="s">
        <v>109</v>
      </c>
      <c r="R20" s="147"/>
    </row>
    <row r="21" s="75" customFormat="1" ht="81" customHeight="1" spans="1:18">
      <c r="A21" s="141"/>
      <c r="B21" s="108">
        <v>4.1</v>
      </c>
      <c r="C21" s="149" t="s">
        <v>110</v>
      </c>
      <c r="D21" s="150" t="s">
        <v>104</v>
      </c>
      <c r="E21" s="151" t="s">
        <v>111</v>
      </c>
      <c r="F21" s="101">
        <v>1330</v>
      </c>
      <c r="G21" s="101">
        <v>1330</v>
      </c>
      <c r="H21" s="101">
        <v>1330</v>
      </c>
      <c r="I21" s="102" t="s">
        <v>112</v>
      </c>
      <c r="J21" s="152" t="s">
        <v>113</v>
      </c>
      <c r="K21" s="104" t="s">
        <v>114</v>
      </c>
      <c r="L21" s="101"/>
      <c r="M21" s="104"/>
      <c r="N21" s="153">
        <v>0</v>
      </c>
      <c r="O21" s="154"/>
      <c r="P21" s="151"/>
      <c r="Q21" s="106"/>
      <c r="R21" s="155"/>
    </row>
    <row r="22" s="75" customFormat="1" ht="74" customHeight="1" spans="1:18">
      <c r="A22" s="141"/>
      <c r="B22" s="108">
        <v>4.2</v>
      </c>
      <c r="C22" s="149" t="s">
        <v>115</v>
      </c>
      <c r="D22" s="148" t="s">
        <v>104</v>
      </c>
      <c r="E22" s="151" t="s">
        <v>116</v>
      </c>
      <c r="F22" s="101">
        <v>7940</v>
      </c>
      <c r="G22" s="101">
        <v>400</v>
      </c>
      <c r="H22" s="101">
        <v>3108</v>
      </c>
      <c r="I22" s="102" t="s">
        <v>28</v>
      </c>
      <c r="J22" s="152" t="s">
        <v>117</v>
      </c>
      <c r="K22" s="104" t="s">
        <v>118</v>
      </c>
      <c r="L22" s="101"/>
      <c r="M22" s="104"/>
      <c r="N22" s="153">
        <v>4832</v>
      </c>
      <c r="O22" s="152" t="s">
        <v>119</v>
      </c>
      <c r="P22" s="151" t="s">
        <v>116</v>
      </c>
      <c r="Q22" s="106" t="s">
        <v>120</v>
      </c>
      <c r="R22" s="156" t="s">
        <v>121</v>
      </c>
    </row>
    <row r="23" s="75" customFormat="1" ht="67.2" spans="1:18">
      <c r="A23" s="141"/>
      <c r="B23" s="108">
        <v>4.3</v>
      </c>
      <c r="C23" s="149" t="s">
        <v>122</v>
      </c>
      <c r="D23" s="150" t="s">
        <v>104</v>
      </c>
      <c r="E23" s="151" t="s">
        <v>111</v>
      </c>
      <c r="F23" s="101">
        <v>630</v>
      </c>
      <c r="G23" s="101">
        <v>270</v>
      </c>
      <c r="H23" s="101">
        <v>600</v>
      </c>
      <c r="I23" s="102" t="s">
        <v>28</v>
      </c>
      <c r="J23" s="154" t="s">
        <v>123</v>
      </c>
      <c r="K23" s="104" t="s">
        <v>118</v>
      </c>
      <c r="L23" s="101"/>
      <c r="M23" s="104"/>
      <c r="N23" s="153">
        <v>30</v>
      </c>
      <c r="O23" s="154" t="s">
        <v>124</v>
      </c>
      <c r="P23" s="151"/>
      <c r="Q23" s="106" t="s">
        <v>125</v>
      </c>
      <c r="R23" s="156" t="s">
        <v>126</v>
      </c>
    </row>
    <row r="24" s="72" customFormat="1" ht="162" customHeight="1" spans="1:18">
      <c r="A24" s="131">
        <v>5</v>
      </c>
      <c r="B24" s="132" t="s">
        <v>127</v>
      </c>
      <c r="C24" s="149" t="s">
        <v>128</v>
      </c>
      <c r="D24" s="150" t="s">
        <v>129</v>
      </c>
      <c r="E24" s="151"/>
      <c r="F24" s="101">
        <f>+F25+F26+F27+F28</f>
        <v>3114</v>
      </c>
      <c r="G24" s="101">
        <v>1300</v>
      </c>
      <c r="H24" s="101">
        <f>+H25+H26+H27+H28</f>
        <v>2880</v>
      </c>
      <c r="I24" s="102" t="s">
        <v>130</v>
      </c>
      <c r="J24" s="152" t="s">
        <v>131</v>
      </c>
      <c r="K24" s="104" t="s">
        <v>118</v>
      </c>
      <c r="L24" s="101"/>
      <c r="M24" s="104"/>
      <c r="N24" s="101">
        <f>+N25+N26+N27+N28</f>
        <v>234</v>
      </c>
      <c r="O24" s="157" t="s">
        <v>132</v>
      </c>
      <c r="P24" s="151"/>
      <c r="Q24" s="106" t="s">
        <v>133</v>
      </c>
      <c r="R24" s="134"/>
    </row>
    <row r="25" s="71" customFormat="1" ht="98" customHeight="1" spans="1:18">
      <c r="A25" s="117"/>
      <c r="B25" s="112">
        <v>5.1</v>
      </c>
      <c r="C25" s="120" t="s">
        <v>134</v>
      </c>
      <c r="D25" s="121" t="s">
        <v>135</v>
      </c>
      <c r="E25" s="115" t="s">
        <v>136</v>
      </c>
      <c r="F25" s="115">
        <v>1110</v>
      </c>
      <c r="G25" s="115">
        <v>500</v>
      </c>
      <c r="H25" s="115">
        <v>1110</v>
      </c>
      <c r="I25" s="158" t="s">
        <v>137</v>
      </c>
      <c r="J25" s="159" t="s">
        <v>138</v>
      </c>
      <c r="K25" s="121" t="s">
        <v>118</v>
      </c>
      <c r="L25" s="115"/>
      <c r="M25" s="115"/>
      <c r="N25" s="115"/>
      <c r="O25" s="159"/>
      <c r="P25" s="115" t="s">
        <v>139</v>
      </c>
      <c r="Q25" s="124" t="s">
        <v>140</v>
      </c>
      <c r="R25" s="160" t="s">
        <v>141</v>
      </c>
    </row>
    <row r="26" s="71" customFormat="1" ht="90" customHeight="1" spans="1:18">
      <c r="A26" s="117"/>
      <c r="B26" s="112">
        <v>5.2</v>
      </c>
      <c r="C26" s="161" t="s">
        <v>142</v>
      </c>
      <c r="D26" s="121" t="s">
        <v>62</v>
      </c>
      <c r="E26" s="115" t="s">
        <v>143</v>
      </c>
      <c r="F26" s="115">
        <v>570</v>
      </c>
      <c r="G26" s="115">
        <v>250</v>
      </c>
      <c r="H26" s="115">
        <v>550</v>
      </c>
      <c r="I26" s="158" t="s">
        <v>137</v>
      </c>
      <c r="J26" s="123" t="s">
        <v>144</v>
      </c>
      <c r="K26" s="121" t="s">
        <v>118</v>
      </c>
      <c r="L26" s="115"/>
      <c r="M26" s="120"/>
      <c r="N26" s="115">
        <v>20</v>
      </c>
      <c r="O26" s="162" t="s">
        <v>145</v>
      </c>
      <c r="P26" s="115" t="s">
        <v>63</v>
      </c>
      <c r="Q26" s="124" t="s">
        <v>146</v>
      </c>
      <c r="R26" s="163"/>
    </row>
    <row r="27" s="71" customFormat="1" ht="78" customHeight="1" spans="1:18">
      <c r="A27" s="117"/>
      <c r="B27" s="112">
        <v>5.3</v>
      </c>
      <c r="C27" s="161" t="s">
        <v>122</v>
      </c>
      <c r="D27" s="164" t="s">
        <v>147</v>
      </c>
      <c r="E27" s="165" t="s">
        <v>143</v>
      </c>
      <c r="F27" s="115">
        <v>324</v>
      </c>
      <c r="G27" s="115">
        <v>100</v>
      </c>
      <c r="H27" s="115">
        <v>220</v>
      </c>
      <c r="I27" s="158" t="s">
        <v>137</v>
      </c>
      <c r="J27" s="122" t="s">
        <v>148</v>
      </c>
      <c r="K27" s="121" t="s">
        <v>149</v>
      </c>
      <c r="L27" s="115"/>
      <c r="M27" s="121"/>
      <c r="N27" s="166">
        <f>+F27-H27</f>
        <v>104</v>
      </c>
      <c r="O27" s="122" t="s">
        <v>150</v>
      </c>
      <c r="P27" s="165" t="s">
        <v>151</v>
      </c>
      <c r="Q27" s="124" t="s">
        <v>152</v>
      </c>
      <c r="R27" s="163"/>
    </row>
    <row r="28" s="71" customFormat="1" ht="161" customHeight="1" spans="1:18">
      <c r="A28" s="117"/>
      <c r="B28" s="112">
        <v>5.4</v>
      </c>
      <c r="C28" s="120" t="s">
        <v>153</v>
      </c>
      <c r="D28" s="121" t="s">
        <v>135</v>
      </c>
      <c r="E28" s="115" t="s">
        <v>136</v>
      </c>
      <c r="F28" s="115">
        <v>1110</v>
      </c>
      <c r="G28" s="115">
        <v>450</v>
      </c>
      <c r="H28" s="115">
        <f>+G28/0.45</f>
        <v>1000</v>
      </c>
      <c r="I28" s="158" t="s">
        <v>137</v>
      </c>
      <c r="J28" s="122" t="s">
        <v>154</v>
      </c>
      <c r="K28" s="121" t="s">
        <v>118</v>
      </c>
      <c r="L28" s="115"/>
      <c r="M28" s="164"/>
      <c r="N28" s="115">
        <v>110</v>
      </c>
      <c r="O28" s="122" t="s">
        <v>155</v>
      </c>
      <c r="P28" s="115" t="s">
        <v>156</v>
      </c>
      <c r="Q28" s="124" t="s">
        <v>157</v>
      </c>
      <c r="R28" s="167"/>
    </row>
    <row r="29" s="72" customFormat="1" ht="113" customHeight="1" spans="1:18">
      <c r="A29" s="131">
        <v>6</v>
      </c>
      <c r="B29" s="132" t="s">
        <v>158</v>
      </c>
      <c r="C29" s="109" t="s">
        <v>159</v>
      </c>
      <c r="D29" s="104" t="s">
        <v>135</v>
      </c>
      <c r="E29" s="101" t="s">
        <v>143</v>
      </c>
      <c r="F29" s="101">
        <v>2200</v>
      </c>
      <c r="G29" s="101">
        <v>800</v>
      </c>
      <c r="H29" s="101">
        <v>1400</v>
      </c>
      <c r="I29" s="102" t="s">
        <v>28</v>
      </c>
      <c r="J29" s="152" t="s">
        <v>160</v>
      </c>
      <c r="K29" s="104" t="s">
        <v>118</v>
      </c>
      <c r="L29" s="101"/>
      <c r="M29" s="150"/>
      <c r="N29" s="101">
        <v>800</v>
      </c>
      <c r="O29" s="152" t="s">
        <v>161</v>
      </c>
      <c r="P29" s="101"/>
      <c r="Q29" s="106" t="s">
        <v>162</v>
      </c>
      <c r="R29" s="134"/>
    </row>
    <row r="30" s="72" customFormat="1" ht="109" customHeight="1" spans="1:18">
      <c r="A30" s="131">
        <v>7</v>
      </c>
      <c r="B30" s="132" t="s">
        <v>163</v>
      </c>
      <c r="C30" s="109" t="s">
        <v>164</v>
      </c>
      <c r="D30" s="104" t="s">
        <v>165</v>
      </c>
      <c r="E30" s="101" t="s">
        <v>166</v>
      </c>
      <c r="F30" s="101">
        <v>6365</v>
      </c>
      <c r="G30" s="101">
        <v>0</v>
      </c>
      <c r="H30" s="101">
        <v>0</v>
      </c>
      <c r="I30" s="102"/>
      <c r="J30" s="154"/>
      <c r="K30" s="104"/>
      <c r="L30" s="101">
        <v>6365</v>
      </c>
      <c r="M30" s="152" t="s">
        <v>167</v>
      </c>
      <c r="N30" s="101">
        <v>0</v>
      </c>
      <c r="O30" s="154"/>
      <c r="P30" s="101"/>
      <c r="Q30" s="106"/>
      <c r="R30" s="134"/>
    </row>
    <row r="31" s="73" customFormat="1" ht="18" customHeight="1" spans="1:18">
      <c r="A31" s="138" t="s">
        <v>168</v>
      </c>
      <c r="B31" s="139"/>
      <c r="C31" s="139"/>
      <c r="D31" s="139"/>
      <c r="E31" s="139"/>
      <c r="F31" s="95">
        <f>F32+F33+F34+F35</f>
        <v>1610</v>
      </c>
      <c r="G31" s="95">
        <f>G32+G33+G34+G35</f>
        <v>1190</v>
      </c>
      <c r="H31" s="95">
        <f>+H32+H33+H34+H35</f>
        <v>1190</v>
      </c>
      <c r="I31" s="168">
        <f>F31/F6</f>
        <v>0.0219166893547509</v>
      </c>
      <c r="J31" s="169"/>
      <c r="K31" s="170"/>
      <c r="L31" s="95">
        <f>L32</f>
        <v>50</v>
      </c>
      <c r="M31" s="171"/>
      <c r="N31" s="95">
        <f>N32+N33+N34</f>
        <v>370</v>
      </c>
      <c r="O31" s="169"/>
      <c r="P31" s="95"/>
      <c r="Q31" s="172"/>
      <c r="R31" s="92"/>
    </row>
    <row r="32" s="72" customFormat="1" ht="114" customHeight="1" spans="1:18">
      <c r="A32" s="131">
        <v>8</v>
      </c>
      <c r="B32" s="132" t="s">
        <v>169</v>
      </c>
      <c r="C32" s="109" t="s">
        <v>170</v>
      </c>
      <c r="D32" s="104" t="s">
        <v>86</v>
      </c>
      <c r="E32" s="101" t="s">
        <v>87</v>
      </c>
      <c r="F32" s="101">
        <v>650</v>
      </c>
      <c r="G32" s="101">
        <v>500</v>
      </c>
      <c r="H32" s="101">
        <v>500</v>
      </c>
      <c r="I32" s="102" t="s">
        <v>171</v>
      </c>
      <c r="J32" s="152" t="s">
        <v>172</v>
      </c>
      <c r="K32" s="104" t="s">
        <v>173</v>
      </c>
      <c r="L32" s="101">
        <v>50</v>
      </c>
      <c r="M32" s="154" t="s">
        <v>174</v>
      </c>
      <c r="N32" s="101">
        <v>100</v>
      </c>
      <c r="O32" s="154" t="s">
        <v>175</v>
      </c>
      <c r="P32" s="101"/>
      <c r="Q32" s="106"/>
      <c r="R32" s="134"/>
    </row>
    <row r="33" s="72" customFormat="1" ht="67" customHeight="1" spans="1:18">
      <c r="A33" s="131">
        <v>9</v>
      </c>
      <c r="B33" s="132" t="s">
        <v>176</v>
      </c>
      <c r="C33" s="109" t="s">
        <v>85</v>
      </c>
      <c r="D33" s="104" t="s">
        <v>86</v>
      </c>
      <c r="E33" s="101" t="s">
        <v>87</v>
      </c>
      <c r="F33" s="101">
        <v>540</v>
      </c>
      <c r="G33" s="101">
        <v>270</v>
      </c>
      <c r="H33" s="101">
        <v>270</v>
      </c>
      <c r="I33" s="102" t="s">
        <v>171</v>
      </c>
      <c r="J33" s="152" t="s">
        <v>177</v>
      </c>
      <c r="K33" s="104" t="s">
        <v>30</v>
      </c>
      <c r="L33" s="101"/>
      <c r="M33" s="150"/>
      <c r="N33" s="101">
        <v>270</v>
      </c>
      <c r="O33" s="152" t="s">
        <v>178</v>
      </c>
      <c r="P33" s="101"/>
      <c r="Q33" s="154" t="s">
        <v>179</v>
      </c>
      <c r="R33" s="134"/>
    </row>
    <row r="34" s="72" customFormat="1" ht="294" customHeight="1" spans="1:18">
      <c r="A34" s="131">
        <v>10</v>
      </c>
      <c r="B34" s="132" t="s">
        <v>180</v>
      </c>
      <c r="C34" s="109" t="s">
        <v>181</v>
      </c>
      <c r="D34" s="104" t="s">
        <v>182</v>
      </c>
      <c r="E34" s="101" t="s">
        <v>69</v>
      </c>
      <c r="F34" s="101">
        <v>220</v>
      </c>
      <c r="G34" s="101">
        <v>220</v>
      </c>
      <c r="H34" s="101">
        <v>220</v>
      </c>
      <c r="I34" s="102" t="s">
        <v>183</v>
      </c>
      <c r="J34" s="152" t="s">
        <v>184</v>
      </c>
      <c r="K34" s="154" t="s">
        <v>185</v>
      </c>
      <c r="L34" s="101"/>
      <c r="M34" s="150"/>
      <c r="N34" s="101">
        <f>+F34-G34</f>
        <v>0</v>
      </c>
      <c r="O34" s="154"/>
      <c r="P34" s="101"/>
      <c r="Q34" s="106"/>
      <c r="R34" s="134"/>
    </row>
    <row r="35" s="72" customFormat="1" ht="65" customHeight="1" spans="1:18">
      <c r="A35" s="131">
        <v>11</v>
      </c>
      <c r="B35" s="132" t="s">
        <v>186</v>
      </c>
      <c r="C35" s="109" t="s">
        <v>187</v>
      </c>
      <c r="D35" s="104" t="s">
        <v>188</v>
      </c>
      <c r="E35" s="101" t="s">
        <v>189</v>
      </c>
      <c r="F35" s="101">
        <v>200</v>
      </c>
      <c r="G35" s="101">
        <v>200</v>
      </c>
      <c r="H35" s="101">
        <v>200</v>
      </c>
      <c r="I35" s="102" t="s">
        <v>183</v>
      </c>
      <c r="J35" s="154" t="s">
        <v>190</v>
      </c>
      <c r="K35" s="104"/>
      <c r="L35" s="101"/>
      <c r="M35" s="150"/>
      <c r="N35" s="101"/>
      <c r="O35" s="154"/>
      <c r="P35" s="101"/>
      <c r="Q35" s="106"/>
      <c r="R35" s="134"/>
    </row>
    <row r="36" s="73" customFormat="1" ht="19" customHeight="1" spans="1:18">
      <c r="A36" s="138" t="s">
        <v>191</v>
      </c>
      <c r="B36" s="139"/>
      <c r="C36" s="139"/>
      <c r="D36" s="139"/>
      <c r="E36" s="139"/>
      <c r="F36" s="95">
        <f>F37</f>
        <v>400</v>
      </c>
      <c r="G36" s="95">
        <f>G37</f>
        <v>300</v>
      </c>
      <c r="H36" s="95"/>
      <c r="I36" s="168" t="s">
        <v>21</v>
      </c>
      <c r="J36" s="169"/>
      <c r="K36" s="170"/>
      <c r="L36" s="95">
        <v>100</v>
      </c>
      <c r="M36" s="173"/>
      <c r="N36" s="95"/>
      <c r="O36" s="169"/>
      <c r="P36" s="95"/>
      <c r="Q36" s="172"/>
      <c r="R36" s="92"/>
    </row>
    <row r="37" s="72" customFormat="1" ht="111" customHeight="1" spans="1:18">
      <c r="A37" s="131">
        <v>12</v>
      </c>
      <c r="B37" s="132" t="s">
        <v>192</v>
      </c>
      <c r="C37" s="109" t="s">
        <v>187</v>
      </c>
      <c r="D37" s="177" t="s">
        <v>193</v>
      </c>
      <c r="E37" s="101" t="s">
        <v>166</v>
      </c>
      <c r="F37" s="101">
        <v>400</v>
      </c>
      <c r="G37" s="101">
        <v>300</v>
      </c>
      <c r="H37" s="101">
        <v>300</v>
      </c>
      <c r="I37" s="102" t="s">
        <v>194</v>
      </c>
      <c r="J37" s="152" t="s">
        <v>195</v>
      </c>
      <c r="K37" s="154" t="s">
        <v>196</v>
      </c>
      <c r="L37" s="101">
        <v>100</v>
      </c>
      <c r="M37" s="150" t="s">
        <v>197</v>
      </c>
      <c r="N37" s="101"/>
      <c r="O37" s="150"/>
      <c r="P37" s="101"/>
      <c r="Q37" s="106"/>
      <c r="R37" s="134"/>
    </row>
    <row r="38" s="73" customFormat="1" ht="21" customHeight="1" spans="1:18">
      <c r="A38" s="138" t="s">
        <v>198</v>
      </c>
      <c r="B38" s="139"/>
      <c r="C38" s="139"/>
      <c r="D38" s="139"/>
      <c r="E38" s="139"/>
      <c r="F38" s="95">
        <f>F39+F40+F41</f>
        <v>24695</v>
      </c>
      <c r="G38" s="95">
        <f>G39+G40+G41</f>
        <v>1400</v>
      </c>
      <c r="H38" s="95">
        <f>+H39+H40+H41</f>
        <v>1400</v>
      </c>
      <c r="I38" s="168" t="s">
        <v>21</v>
      </c>
      <c r="J38" s="171"/>
      <c r="K38" s="170"/>
      <c r="L38" s="95">
        <f>L40+L41</f>
        <v>4449</v>
      </c>
      <c r="M38" s="173"/>
      <c r="N38" s="95">
        <f>N39+N40+N41</f>
        <v>18846</v>
      </c>
      <c r="O38" s="173"/>
      <c r="P38" s="95"/>
      <c r="Q38" s="172"/>
      <c r="R38" s="92"/>
    </row>
    <row r="39" s="72" customFormat="1" ht="67" customHeight="1" spans="1:18">
      <c r="A39" s="131">
        <v>13</v>
      </c>
      <c r="B39" s="132" t="s">
        <v>199</v>
      </c>
      <c r="C39" s="109" t="s">
        <v>187</v>
      </c>
      <c r="D39" s="104" t="s">
        <v>86</v>
      </c>
      <c r="E39" s="101" t="s">
        <v>87</v>
      </c>
      <c r="F39" s="101">
        <v>600</v>
      </c>
      <c r="G39" s="101">
        <v>200</v>
      </c>
      <c r="H39" s="101">
        <v>200</v>
      </c>
      <c r="I39" s="102" t="s">
        <v>200</v>
      </c>
      <c r="J39" s="154" t="s">
        <v>201</v>
      </c>
      <c r="K39" s="104"/>
      <c r="L39" s="101"/>
      <c r="M39" s="150"/>
      <c r="N39" s="101">
        <v>400</v>
      </c>
      <c r="O39" s="154" t="s">
        <v>202</v>
      </c>
      <c r="P39" s="101"/>
      <c r="Q39" s="106"/>
      <c r="R39" s="134"/>
    </row>
    <row r="40" s="72" customFormat="1" ht="196" customHeight="1" spans="1:18">
      <c r="A40" s="131">
        <v>14</v>
      </c>
      <c r="B40" s="132" t="s">
        <v>203</v>
      </c>
      <c r="C40" s="109" t="s">
        <v>204</v>
      </c>
      <c r="D40" s="109" t="s">
        <v>205</v>
      </c>
      <c r="E40" s="101" t="s">
        <v>87</v>
      </c>
      <c r="F40" s="101">
        <v>16759</v>
      </c>
      <c r="G40" s="101">
        <v>1200</v>
      </c>
      <c r="H40" s="101">
        <v>1200</v>
      </c>
      <c r="I40" s="102" t="s">
        <v>206</v>
      </c>
      <c r="J40" s="154" t="s">
        <v>207</v>
      </c>
      <c r="K40" s="104"/>
      <c r="L40" s="101">
        <f>1600+980</f>
        <v>2580</v>
      </c>
      <c r="M40" s="150" t="s">
        <v>208</v>
      </c>
      <c r="N40" s="101">
        <f>+F40-G40-L40</f>
        <v>12979</v>
      </c>
      <c r="O40" s="154" t="s">
        <v>209</v>
      </c>
      <c r="P40" s="101" t="s">
        <v>87</v>
      </c>
      <c r="Q40" s="106"/>
      <c r="R40" s="134"/>
    </row>
    <row r="41" s="72" customFormat="1" ht="76" customHeight="1" spans="1:18">
      <c r="A41" s="131">
        <v>15</v>
      </c>
      <c r="B41" s="132" t="s">
        <v>210</v>
      </c>
      <c r="C41" s="109" t="s">
        <v>211</v>
      </c>
      <c r="D41" s="104" t="s">
        <v>212</v>
      </c>
      <c r="E41" s="101" t="s">
        <v>212</v>
      </c>
      <c r="F41" s="101">
        <v>7336</v>
      </c>
      <c r="G41" s="101">
        <v>0</v>
      </c>
      <c r="H41" s="101">
        <v>0</v>
      </c>
      <c r="I41" s="102"/>
      <c r="J41" s="154"/>
      <c r="K41" s="104"/>
      <c r="L41" s="101">
        <v>1869</v>
      </c>
      <c r="M41" s="150" t="s">
        <v>213</v>
      </c>
      <c r="N41" s="101">
        <f>+F41-L41</f>
        <v>5467</v>
      </c>
      <c r="O41" s="154" t="s">
        <v>214</v>
      </c>
      <c r="P41" s="101" t="s">
        <v>87</v>
      </c>
      <c r="Q41" s="106"/>
      <c r="R41" s="134"/>
    </row>
    <row r="42" ht="24" spans="1:18">
      <c r="A42" s="174" t="s">
        <v>215</v>
      </c>
      <c r="B42" s="174"/>
      <c r="C42" s="174"/>
      <c r="D42" s="174"/>
      <c r="E42" s="174"/>
      <c r="F42" s="174"/>
      <c r="G42" s="174"/>
      <c r="H42" s="174"/>
      <c r="I42" s="175"/>
      <c r="J42" s="174"/>
      <c r="K42" s="174"/>
      <c r="L42" s="174"/>
      <c r="M42" s="174"/>
      <c r="N42" s="174"/>
      <c r="O42" s="174"/>
      <c r="P42" s="174"/>
      <c r="Q42" s="176"/>
      <c r="R42" s="174"/>
    </row>
  </sheetData>
  <mergeCells count="27">
    <mergeCell ref="A1:B1"/>
    <mergeCell ref="A2:R2"/>
    <mergeCell ref="F3:O3"/>
    <mergeCell ref="G4:K4"/>
    <mergeCell ref="L4:M4"/>
    <mergeCell ref="N4:O4"/>
    <mergeCell ref="A6:E6"/>
    <mergeCell ref="A7:E7"/>
    <mergeCell ref="Q7:R7"/>
    <mergeCell ref="A18:E18"/>
    <mergeCell ref="Q18:R18"/>
    <mergeCell ref="A31:E31"/>
    <mergeCell ref="A36:E36"/>
    <mergeCell ref="A38:E38"/>
    <mergeCell ref="A3:A5"/>
    <mergeCell ref="A8:A16"/>
    <mergeCell ref="A20:A23"/>
    <mergeCell ref="A24:A28"/>
    <mergeCell ref="B3:B5"/>
    <mergeCell ref="C3:C5"/>
    <mergeCell ref="D3:D5"/>
    <mergeCell ref="E3:E5"/>
    <mergeCell ref="F4:F5"/>
    <mergeCell ref="P3:P5"/>
    <mergeCell ref="Q3:Q5"/>
    <mergeCell ref="R3:R5"/>
    <mergeCell ref="R25:R28"/>
  </mergeCells>
  <pageMargins left="0.251388888888889" right="0.251388888888889" top="0.751388888888889" bottom="0.751388888888889" header="0.298611111111111" footer="0.298611111111111"/>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4" topLeftCell="A5" activePane="bottomLeft" state="frozen"/>
      <selection/>
      <selection pane="bottomLeft" activeCell="G28" sqref="D4:G28"/>
    </sheetView>
  </sheetViews>
  <sheetFormatPr defaultColWidth="8.62037037037037" defaultRowHeight="14.4" outlineLevelCol="6"/>
  <cols>
    <col min="2" max="2" width="13.4351851851852" customWidth="1"/>
    <col min="3" max="3" width="76.0648148148148" customWidth="1"/>
    <col min="5" max="5" width="11.1111111111111"/>
    <col min="7" max="7" width="9.7962962962963" customWidth="1"/>
  </cols>
  <sheetData>
    <row r="1" ht="30" customHeight="1" spans="1:7">
      <c r="A1" s="1" t="s">
        <v>2</v>
      </c>
      <c r="B1" s="2" t="s">
        <v>216</v>
      </c>
      <c r="C1" s="2" t="s">
        <v>217</v>
      </c>
      <c r="D1" s="2" t="s">
        <v>218</v>
      </c>
      <c r="E1" s="3" t="s">
        <v>219</v>
      </c>
      <c r="F1" s="3"/>
      <c r="G1" s="2"/>
    </row>
    <row r="2" ht="31.95" spans="1:7">
      <c r="A2" s="1"/>
      <c r="B2" s="2"/>
      <c r="C2" s="4" t="s">
        <v>220</v>
      </c>
      <c r="D2" s="4" t="s">
        <v>221</v>
      </c>
      <c r="E2" s="5" t="s">
        <v>221</v>
      </c>
      <c r="F2" s="5"/>
      <c r="G2" s="6"/>
    </row>
    <row r="3" ht="16.35" spans="1:7">
      <c r="A3" s="1"/>
      <c r="B3" s="2"/>
      <c r="C3" s="7"/>
      <c r="D3" s="8"/>
      <c r="E3" s="9">
        <v>2026</v>
      </c>
      <c r="F3" s="10">
        <v>2027</v>
      </c>
      <c r="G3" s="10">
        <v>2028</v>
      </c>
    </row>
    <row r="4" ht="16.35" spans="1:7">
      <c r="A4" s="11" t="s">
        <v>222</v>
      </c>
      <c r="B4" s="11"/>
      <c r="C4" s="12"/>
      <c r="D4" s="13">
        <f>D5+D9+D15+D20+D25</f>
        <v>10000</v>
      </c>
      <c r="E4" s="13">
        <f>E5+E9+E15+E20+E25</f>
        <v>3000</v>
      </c>
      <c r="F4" s="13">
        <f>F5+F9+F15+F20+F25</f>
        <v>3630</v>
      </c>
      <c r="G4" s="13">
        <f>G5+G9+G15+G20+G25</f>
        <v>3370</v>
      </c>
    </row>
    <row r="5" ht="16.35" spans="1:7">
      <c r="A5" s="14" t="s">
        <v>223</v>
      </c>
      <c r="B5" s="15" t="s">
        <v>224</v>
      </c>
      <c r="C5" s="15"/>
      <c r="D5" s="16">
        <f>D6+D7+D8</f>
        <v>1880</v>
      </c>
      <c r="E5" s="16">
        <f>E6+E7+E8</f>
        <v>660</v>
      </c>
      <c r="F5" s="16">
        <f>F6+F7+F8</f>
        <v>550</v>
      </c>
      <c r="G5" s="16">
        <f>G6+G7+G8</f>
        <v>670</v>
      </c>
    </row>
    <row r="6" ht="408" customHeight="1" spans="1:7">
      <c r="A6" s="17">
        <v>1</v>
      </c>
      <c r="B6" s="18" t="s">
        <v>24</v>
      </c>
      <c r="C6" s="19" t="s">
        <v>225</v>
      </c>
      <c r="D6" s="20">
        <v>1400</v>
      </c>
      <c r="E6" s="21">
        <v>510</v>
      </c>
      <c r="F6" s="21">
        <v>400</v>
      </c>
      <c r="G6" s="22">
        <f>D6-E6-F6</f>
        <v>490</v>
      </c>
    </row>
    <row r="7" ht="58" customHeight="1" spans="1:7">
      <c r="A7" s="17">
        <v>2</v>
      </c>
      <c r="B7" s="23" t="s">
        <v>84</v>
      </c>
      <c r="C7" s="24" t="s">
        <v>226</v>
      </c>
      <c r="D7" s="25">
        <f>E7+F7+G7</f>
        <v>380</v>
      </c>
      <c r="E7" s="25">
        <v>120</v>
      </c>
      <c r="F7" s="25">
        <v>120</v>
      </c>
      <c r="G7" s="25">
        <v>140</v>
      </c>
    </row>
    <row r="8" ht="47.55" spans="1:7">
      <c r="A8" s="17"/>
      <c r="B8" s="23"/>
      <c r="C8" s="24" t="s">
        <v>227</v>
      </c>
      <c r="D8" s="25">
        <v>100</v>
      </c>
      <c r="E8" s="24">
        <v>30</v>
      </c>
      <c r="F8" s="24">
        <v>30</v>
      </c>
      <c r="G8" s="24">
        <v>40</v>
      </c>
    </row>
    <row r="9" ht="16.35" spans="1:7">
      <c r="A9" s="26" t="s">
        <v>228</v>
      </c>
      <c r="B9" s="27" t="s">
        <v>229</v>
      </c>
      <c r="C9" s="27"/>
      <c r="D9" s="28">
        <f>D10+D11+D13+D14</f>
        <v>5150</v>
      </c>
      <c r="E9" s="28">
        <f>E10+E11+E13+E14</f>
        <v>1550</v>
      </c>
      <c r="F9" s="28">
        <f>F10+F11+F13+F14</f>
        <v>1950</v>
      </c>
      <c r="G9" s="28">
        <f>G10+G11+G13+G14</f>
        <v>1650</v>
      </c>
    </row>
    <row r="10" ht="63.15" spans="1:7">
      <c r="A10" s="17">
        <v>4</v>
      </c>
      <c r="B10" s="23" t="s">
        <v>94</v>
      </c>
      <c r="C10" s="24" t="s">
        <v>230</v>
      </c>
      <c r="D10" s="25">
        <v>1000</v>
      </c>
      <c r="E10" s="24">
        <v>300</v>
      </c>
      <c r="F10" s="24">
        <v>300</v>
      </c>
      <c r="G10" s="29">
        <f>D10-E10-F10</f>
        <v>400</v>
      </c>
    </row>
    <row r="11" ht="47.55" spans="1:7">
      <c r="A11" s="30">
        <v>5</v>
      </c>
      <c r="B11" s="23" t="s">
        <v>231</v>
      </c>
      <c r="C11" s="19" t="s">
        <v>232</v>
      </c>
      <c r="D11" s="20">
        <v>2000</v>
      </c>
      <c r="E11" s="21">
        <v>0</v>
      </c>
      <c r="F11" s="21">
        <v>1200</v>
      </c>
      <c r="G11" s="31">
        <f>D11-E11-F11</f>
        <v>800</v>
      </c>
    </row>
    <row r="12" ht="31.95" spans="1:7">
      <c r="A12" s="30"/>
      <c r="B12" s="23"/>
      <c r="C12" s="24" t="s">
        <v>233</v>
      </c>
      <c r="D12" s="20"/>
      <c r="E12" s="21"/>
      <c r="F12" s="21"/>
      <c r="G12" s="25"/>
    </row>
    <row r="13" ht="250.35" spans="1:7">
      <c r="A13" s="30">
        <v>6</v>
      </c>
      <c r="B13" s="32" t="s">
        <v>127</v>
      </c>
      <c r="C13" s="19" t="s">
        <v>234</v>
      </c>
      <c r="D13" s="33">
        <v>1350</v>
      </c>
      <c r="E13" s="34">
        <v>450</v>
      </c>
      <c r="F13" s="34">
        <v>450</v>
      </c>
      <c r="G13" s="31">
        <f>D13-E13-F13</f>
        <v>450</v>
      </c>
    </row>
    <row r="14" ht="63.15" spans="1:7">
      <c r="A14" s="30">
        <v>7</v>
      </c>
      <c r="B14" s="32" t="s">
        <v>158</v>
      </c>
      <c r="C14" s="35" t="s">
        <v>235</v>
      </c>
      <c r="D14" s="36">
        <v>800</v>
      </c>
      <c r="E14" s="37">
        <v>800</v>
      </c>
      <c r="F14" s="38"/>
      <c r="G14" s="39"/>
    </row>
    <row r="15" ht="16.35" spans="1:7">
      <c r="A15" s="14" t="s">
        <v>236</v>
      </c>
      <c r="B15" s="40" t="s">
        <v>237</v>
      </c>
      <c r="C15" s="40"/>
      <c r="D15" s="41">
        <f>D16+D17+D18+D19</f>
        <v>1270</v>
      </c>
      <c r="E15" s="41">
        <f>E16+E17+E18+E19</f>
        <v>250</v>
      </c>
      <c r="F15" s="41">
        <f>F16+F17+F18+F19</f>
        <v>570</v>
      </c>
      <c r="G15" s="41">
        <f>G16+G17+G18+G19</f>
        <v>450</v>
      </c>
    </row>
    <row r="16" ht="141.15" spans="1:7">
      <c r="A16" s="30">
        <v>8</v>
      </c>
      <c r="B16" s="42" t="s">
        <v>169</v>
      </c>
      <c r="C16" s="43" t="s">
        <v>238</v>
      </c>
      <c r="D16" s="44">
        <v>500</v>
      </c>
      <c r="E16" s="44">
        <v>150</v>
      </c>
      <c r="F16" s="45">
        <v>150</v>
      </c>
      <c r="G16" s="46">
        <f>D16-E16-F16</f>
        <v>200</v>
      </c>
    </row>
    <row r="17" ht="223" customHeight="1" spans="1:7">
      <c r="A17" s="30">
        <v>9</v>
      </c>
      <c r="B17" s="42" t="s">
        <v>239</v>
      </c>
      <c r="C17" s="43" t="s">
        <v>240</v>
      </c>
      <c r="D17" s="47">
        <v>350</v>
      </c>
      <c r="E17" s="48">
        <v>100</v>
      </c>
      <c r="F17" s="49">
        <v>100</v>
      </c>
      <c r="G17" s="50">
        <f>D17-E17-F17</f>
        <v>150</v>
      </c>
    </row>
    <row r="18" ht="409.5" spans="1:7">
      <c r="A18" s="30">
        <v>10</v>
      </c>
      <c r="B18" s="51" t="s">
        <v>180</v>
      </c>
      <c r="C18" s="43" t="s">
        <v>241</v>
      </c>
      <c r="D18" s="47">
        <v>220</v>
      </c>
      <c r="E18" s="48">
        <v>0</v>
      </c>
      <c r="F18" s="49">
        <v>220</v>
      </c>
      <c r="G18" s="50"/>
    </row>
    <row r="19" ht="78.75" spans="1:7">
      <c r="A19" s="30">
        <v>11</v>
      </c>
      <c r="B19" s="42" t="s">
        <v>186</v>
      </c>
      <c r="C19" s="52" t="s">
        <v>242</v>
      </c>
      <c r="D19" s="47">
        <v>200</v>
      </c>
      <c r="E19" s="48"/>
      <c r="F19" s="49">
        <v>100</v>
      </c>
      <c r="G19" s="48">
        <f>D19-F19</f>
        <v>100</v>
      </c>
    </row>
    <row r="20" ht="16.35" spans="1:7">
      <c r="A20" s="14" t="s">
        <v>243</v>
      </c>
      <c r="B20" s="15" t="s">
        <v>244</v>
      </c>
      <c r="C20" s="15"/>
      <c r="D20" s="53">
        <v>300</v>
      </c>
      <c r="E20" s="54">
        <v>100</v>
      </c>
      <c r="F20" s="54">
        <v>100</v>
      </c>
      <c r="G20" s="54">
        <v>100</v>
      </c>
    </row>
    <row r="21" ht="63.15" spans="1:7">
      <c r="A21" s="55">
        <v>12</v>
      </c>
      <c r="B21" s="51" t="s">
        <v>192</v>
      </c>
      <c r="C21" s="56" t="s">
        <v>245</v>
      </c>
      <c r="D21" s="57">
        <v>300</v>
      </c>
      <c r="E21" s="58">
        <v>100</v>
      </c>
      <c r="F21" s="58">
        <v>100</v>
      </c>
      <c r="G21" s="59">
        <v>100</v>
      </c>
    </row>
    <row r="22" ht="16.35" spans="1:7">
      <c r="A22" s="55"/>
      <c r="B22" s="51"/>
      <c r="C22" s="56" t="s">
        <v>246</v>
      </c>
      <c r="D22" s="57"/>
      <c r="E22" s="58"/>
      <c r="F22" s="58"/>
      <c r="G22" s="59"/>
    </row>
    <row r="23" ht="16.35" spans="1:7">
      <c r="A23" s="55"/>
      <c r="B23" s="51"/>
      <c r="C23" s="60" t="s">
        <v>247</v>
      </c>
      <c r="D23" s="57"/>
      <c r="E23" s="58"/>
      <c r="F23" s="58"/>
      <c r="G23" s="59"/>
    </row>
    <row r="24" ht="47.55" spans="1:7">
      <c r="A24" s="55"/>
      <c r="B24" s="51"/>
      <c r="C24" s="51" t="s">
        <v>248</v>
      </c>
      <c r="D24" s="57"/>
      <c r="E24" s="58"/>
      <c r="F24" s="58"/>
      <c r="G24" s="59"/>
    </row>
    <row r="25" ht="16.35" spans="1:7">
      <c r="A25" s="61" t="s">
        <v>249</v>
      </c>
      <c r="B25" s="62" t="s">
        <v>250</v>
      </c>
      <c r="C25" s="62"/>
      <c r="D25" s="63">
        <f>D26+D28</f>
        <v>1400</v>
      </c>
      <c r="E25" s="63">
        <f>E26+E28</f>
        <v>440</v>
      </c>
      <c r="F25" s="63">
        <f>F26+F28</f>
        <v>460</v>
      </c>
      <c r="G25" s="63">
        <f>G26+G28</f>
        <v>500</v>
      </c>
    </row>
    <row r="26" ht="63.15" spans="1:7">
      <c r="A26" s="55">
        <v>13</v>
      </c>
      <c r="B26" s="51" t="s">
        <v>199</v>
      </c>
      <c r="C26" s="60" t="s">
        <v>251</v>
      </c>
      <c r="D26" s="63">
        <v>200</v>
      </c>
      <c r="E26" s="63">
        <v>40</v>
      </c>
      <c r="F26" s="63">
        <v>60</v>
      </c>
      <c r="G26" s="64">
        <f>D26-E26-F26</f>
        <v>100</v>
      </c>
    </row>
    <row r="27" ht="31.95" spans="1:7">
      <c r="A27" s="55"/>
      <c r="B27" s="51"/>
      <c r="C27" s="58" t="s">
        <v>252</v>
      </c>
      <c r="D27" s="63"/>
      <c r="E27" s="63"/>
      <c r="F27" s="63"/>
      <c r="G27" s="64"/>
    </row>
    <row r="28" ht="47.55" spans="1:7">
      <c r="A28" s="65">
        <v>14</v>
      </c>
      <c r="B28" s="66" t="s">
        <v>203</v>
      </c>
      <c r="C28" s="66" t="s">
        <v>253</v>
      </c>
      <c r="D28" s="67">
        <v>1200</v>
      </c>
      <c r="E28" s="59">
        <v>400</v>
      </c>
      <c r="F28" s="59">
        <v>400</v>
      </c>
      <c r="G28" s="59">
        <v>400</v>
      </c>
    </row>
  </sheetData>
  <mergeCells count="28">
    <mergeCell ref="E1:G1"/>
    <mergeCell ref="E2:G2"/>
    <mergeCell ref="A4:B4"/>
    <mergeCell ref="B5:C5"/>
    <mergeCell ref="B9:C9"/>
    <mergeCell ref="B15:C15"/>
    <mergeCell ref="B20:C20"/>
    <mergeCell ref="B25:C25"/>
    <mergeCell ref="A1:A3"/>
    <mergeCell ref="A11:A12"/>
    <mergeCell ref="A21:A24"/>
    <mergeCell ref="A26:A27"/>
    <mergeCell ref="B1:B3"/>
    <mergeCell ref="B11:B12"/>
    <mergeCell ref="B21:B24"/>
    <mergeCell ref="B26:B27"/>
    <mergeCell ref="D11:D12"/>
    <mergeCell ref="D21:D24"/>
    <mergeCell ref="D26:D27"/>
    <mergeCell ref="E11:E12"/>
    <mergeCell ref="E21:E24"/>
    <mergeCell ref="E26:E27"/>
    <mergeCell ref="F11:F12"/>
    <mergeCell ref="F21:F24"/>
    <mergeCell ref="F26:F27"/>
    <mergeCell ref="G11:G12"/>
    <mergeCell ref="G21:G24"/>
    <mergeCell ref="G26:G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jiao</dc:creator>
  <cp:lastModifiedBy>Rocy</cp:lastModifiedBy>
  <dcterms:created xsi:type="dcterms:W3CDTF">2026-06-29T19:13:00Z</dcterms:created>
  <dcterms:modified xsi:type="dcterms:W3CDTF">2026-08-31T08:28:56Z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BD9B6FD629014D38A3922C5223B37F39_13</vt:lpwstr>
  </property>
  <property fmtid="{D5CDD505-2E9C-101B-9397-08002B2CF9AE}" pid="3" name="KSOProductBuildVer">
    <vt:lpwstr>2052-12.1.0.28043</vt:lpwstr>
  </property>
  <property fmtid="{D5CDD505-2E9C-101B-9397-08002B2CF9AE}" pid="4" name="CalculationRule">
    <vt:i4>1</vt:i4>
  </property>
</Properties>
</file>